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9EFED282-5155-45D0-8B12-AAB5379E1A35}" xr6:coauthVersionLast="47" xr6:coauthVersionMax="47" xr10:uidLastSave="{00000000-0000-0000-0000-000000000000}"/>
  <bookViews>
    <workbookView xWindow="-120" yWindow="-120" windowWidth="29040" windowHeight="15720" activeTab="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<sst xmlns="http://schemas.openxmlformats.org/spreadsheetml/2006/main" count="830" uniqueCount="586">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</sst>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0" borderId="14" xfId="85" applyNumberFormat="1" applyFont="1" applyFill="1" applyBorder="1" applyAlignment="1" applyProtection="1">
      <alignment vertical="center"/>
      <protection locked="0"/>
    </xf>
    <xf numFmtId="165" fontId="1" fillId="0" borderId="14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horizontal="right" vertical="center"/>
      <protection locked="0"/>
    </xf>
    <xf numFmtId="165" fontId="1" fillId="0" borderId="8" xfId="8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6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68" sqref="D67:D6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6" t="s">
        <v>0</v>
      </c>
      <c r="B1" s="187"/>
      <c r="C1" s="187"/>
      <c r="D1" s="187"/>
      <c r="E1" s="187"/>
      <c r="F1" s="188"/>
    </row>
    <row r="2" spans="1:6" ht="15" customHeight="1" x14ac:dyDescent="0.25">
      <c r="A2" s="189" t="s">
        <v>564</v>
      </c>
      <c r="B2" s="190"/>
      <c r="C2" s="190"/>
      <c r="D2" s="190"/>
      <c r="E2" s="190"/>
      <c r="F2" s="191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4532596.45</v>
      </c>
      <c r="C9" s="46">
        <f>SUM(C10:C16)</f>
        <v>4970788.01</v>
      </c>
      <c r="D9" s="45" t="s">
        <v>12</v>
      </c>
      <c r="E9" s="46">
        <f>SUM(E10:E18)</f>
        <v>5092637.0100000007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36">
        <v>3025675.12</v>
      </c>
      <c r="F10" s="136">
        <v>3215137.44</v>
      </c>
    </row>
    <row r="11" spans="1:6" x14ac:dyDescent="0.25">
      <c r="A11" s="47" t="s">
        <v>15</v>
      </c>
      <c r="B11" s="136">
        <v>4532596.45</v>
      </c>
      <c r="C11" s="136">
        <v>4970788.01</v>
      </c>
      <c r="D11" s="47" t="s">
        <v>16</v>
      </c>
      <c r="E11" s="136">
        <v>1296266.29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36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36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36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36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36">
        <v>649725.31000000006</v>
      </c>
      <c r="F16" s="136">
        <v>434304.29</v>
      </c>
    </row>
    <row r="17" spans="1:6" x14ac:dyDescent="0.25">
      <c r="A17" s="45" t="s">
        <v>27</v>
      </c>
      <c r="B17" s="46">
        <f>SUM(B18:B24)</f>
        <v>1653821.4400000002</v>
      </c>
      <c r="C17" s="46">
        <f>SUM(C18:C24)</f>
        <v>1413261.9400000002</v>
      </c>
      <c r="D17" s="47" t="s">
        <v>28</v>
      </c>
      <c r="E17" s="136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36">
        <v>20970.29</v>
      </c>
      <c r="F18" s="136">
        <v>21230.29</v>
      </c>
    </row>
    <row r="19" spans="1:6" x14ac:dyDescent="0.25">
      <c r="A19" s="47" t="s">
        <v>31</v>
      </c>
      <c r="B19" s="136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36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36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36">
        <v>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36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36">
        <v>1646550.07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36">
        <v>665024.18999999994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6851442.0800000001</v>
      </c>
      <c r="C47" s="4">
        <f>C9+C17+C25+C31+C37+C38+C41</f>
        <v>7228847.3500000006</v>
      </c>
      <c r="D47" s="2" t="s">
        <v>86</v>
      </c>
      <c r="E47" s="4">
        <f>E9+E19+E23+E26+E27+E31+E38+E42</f>
        <v>5092637.0100000007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36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36">
        <v>5278086.5999999996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36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36">
        <v>-3252337.83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5092637.0100000007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8857493.4999999981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15708935.579999998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8250095.1399999997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36">
        <v>941062.83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36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10616298.57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15708935.580000002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09" t="s">
        <v>453</v>
      </c>
      <c r="B1" s="209"/>
      <c r="C1" s="209"/>
      <c r="D1" s="209"/>
      <c r="E1" s="209"/>
      <c r="F1" s="209"/>
      <c r="G1" s="20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07" t="s">
        <v>479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83.25" customHeight="1" x14ac:dyDescent="0.25">
      <c r="A7" s="208"/>
      <c r="B7" s="69" t="s">
        <v>533</v>
      </c>
      <c r="C7" s="208"/>
      <c r="D7" s="208"/>
      <c r="E7" s="208"/>
      <c r="F7" s="208"/>
      <c r="G7" s="208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0" t="s">
        <v>465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1" t="s">
        <v>544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57.75" customHeight="1" x14ac:dyDescent="0.25">
      <c r="A7" s="212"/>
      <c r="B7" s="36" t="s">
        <v>533</v>
      </c>
      <c r="C7" s="208"/>
      <c r="D7" s="208"/>
      <c r="E7" s="208"/>
      <c r="F7" s="208"/>
      <c r="G7" s="208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0" t="s">
        <v>477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4" t="s">
        <v>479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f>+F5+1</f>
        <v>2022</v>
      </c>
    </row>
    <row r="6" spans="1:7" ht="32.25" x14ac:dyDescent="0.25">
      <c r="A6" s="197"/>
      <c r="B6" s="216"/>
      <c r="C6" s="216"/>
      <c r="D6" s="216"/>
      <c r="E6" s="216"/>
      <c r="F6" s="216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3" t="s">
        <v>560</v>
      </c>
      <c r="B39" s="213"/>
      <c r="C39" s="213"/>
      <c r="D39" s="213"/>
      <c r="E39" s="213"/>
      <c r="F39" s="213"/>
      <c r="G39" s="213"/>
    </row>
    <row r="40" spans="1:7" x14ac:dyDescent="0.25">
      <c r="A40" s="213" t="s">
        <v>561</v>
      </c>
      <c r="B40" s="213"/>
      <c r="C40" s="213"/>
      <c r="D40" s="213"/>
      <c r="E40" s="213"/>
      <c r="F40" s="213"/>
      <c r="G40" s="2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0" t="s">
        <v>484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7" t="s">
        <v>544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v>2022</v>
      </c>
    </row>
    <row r="6" spans="1:7" ht="48.75" customHeight="1" x14ac:dyDescent="0.25">
      <c r="A6" s="218"/>
      <c r="B6" s="216"/>
      <c r="C6" s="216"/>
      <c r="D6" s="216"/>
      <c r="E6" s="216"/>
      <c r="F6" s="216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3" t="s">
        <v>560</v>
      </c>
      <c r="B32" s="213"/>
      <c r="C32" s="213"/>
      <c r="D32" s="213"/>
      <c r="E32" s="213"/>
      <c r="F32" s="213"/>
      <c r="G32" s="213"/>
    </row>
    <row r="33" spans="1:7" x14ac:dyDescent="0.25">
      <c r="A33" s="213" t="s">
        <v>561</v>
      </c>
      <c r="B33" s="213"/>
      <c r="C33" s="213"/>
      <c r="D33" s="213"/>
      <c r="E33" s="213"/>
      <c r="F33" s="213"/>
      <c r="G33" s="2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19" t="s">
        <v>486</v>
      </c>
      <c r="B1" s="219"/>
      <c r="C1" s="219"/>
      <c r="D1" s="219"/>
      <c r="E1" s="219"/>
      <c r="F1" s="219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abSelected="1" zoomScale="75" zoomScaleNormal="75" workbookViewId="0">
      <selection activeCell="L17" sqref="L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6" t="s">
        <v>124</v>
      </c>
      <c r="B1" s="187"/>
      <c r="C1" s="187"/>
      <c r="D1" s="187"/>
      <c r="E1" s="187"/>
      <c r="F1" s="187"/>
      <c r="G1" s="187"/>
      <c r="H1" s="188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5092637.01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5092637.01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2" t="s">
        <v>154</v>
      </c>
      <c r="B33" s="192"/>
      <c r="C33" s="192"/>
      <c r="D33" s="192"/>
      <c r="E33" s="192"/>
      <c r="F33" s="192"/>
      <c r="G33" s="192"/>
      <c r="H33" s="192"/>
    </row>
    <row r="34" spans="1:8" ht="14.45" customHeight="1" x14ac:dyDescent="0.25">
      <c r="A34" s="192"/>
      <c r="B34" s="192"/>
      <c r="C34" s="192"/>
      <c r="D34" s="192"/>
      <c r="E34" s="192"/>
      <c r="F34" s="192"/>
      <c r="G34" s="192"/>
      <c r="H34" s="192"/>
    </row>
    <row r="35" spans="1:8" ht="14.45" customHeight="1" x14ac:dyDescent="0.25">
      <c r="A35" s="192"/>
      <c r="B35" s="192"/>
      <c r="C35" s="192"/>
      <c r="D35" s="192"/>
      <c r="E35" s="192"/>
      <c r="F35" s="192"/>
      <c r="G35" s="192"/>
      <c r="H35" s="192"/>
    </row>
    <row r="36" spans="1:8" ht="14.45" customHeight="1" x14ac:dyDescent="0.25">
      <c r="A36" s="192"/>
      <c r="B36" s="192"/>
      <c r="C36" s="192"/>
      <c r="D36" s="192"/>
      <c r="E36" s="192"/>
      <c r="F36" s="192"/>
      <c r="G36" s="192"/>
      <c r="H36" s="192"/>
    </row>
    <row r="37" spans="1:8" ht="14.45" customHeight="1" x14ac:dyDescent="0.25">
      <c r="A37" s="192"/>
      <c r="B37" s="192"/>
      <c r="C37" s="192"/>
      <c r="D37" s="192"/>
      <c r="E37" s="192"/>
      <c r="F37" s="192"/>
      <c r="G37" s="192"/>
      <c r="H37" s="19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6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10" zoomScaleNormal="100" workbookViewId="0">
      <selection activeCell="C53" sqref="C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6" t="s">
        <v>189</v>
      </c>
      <c r="B1" s="187"/>
      <c r="C1" s="187"/>
      <c r="D1" s="188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31 de diciembre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20178339.710000001</v>
      </c>
      <c r="D8" s="14">
        <f>SUM(D9:D11)</f>
        <v>20178339.710000001</v>
      </c>
    </row>
    <row r="9" spans="1:4" x14ac:dyDescent="0.25">
      <c r="A9" s="57" t="s">
        <v>195</v>
      </c>
      <c r="B9" s="139">
        <v>17739091.649999999</v>
      </c>
      <c r="C9" s="139">
        <v>20178339.710000001</v>
      </c>
      <c r="D9" s="139">
        <v>20178339.710000001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20734071.68</v>
      </c>
      <c r="D13" s="14">
        <f>D14+D15</f>
        <v>20378670.780000001</v>
      </c>
    </row>
    <row r="14" spans="1:4" x14ac:dyDescent="0.25">
      <c r="A14" s="57" t="s">
        <v>199</v>
      </c>
      <c r="B14" s="139">
        <v>17739091.649999999</v>
      </c>
      <c r="C14" s="139">
        <v>20734071.68</v>
      </c>
      <c r="D14" s="139">
        <v>20378670.780000001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7" t="s">
        <v>202</v>
      </c>
      <c r="B18" s="16">
        <v>0</v>
      </c>
      <c r="C18" s="139">
        <v>1055978.79</v>
      </c>
      <c r="D18" s="139">
        <v>1055978.79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500246.82000000123</v>
      </c>
      <c r="D21" s="14">
        <f>D8-D13+D17</f>
        <v>855647.71999999974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500246.82000000123</v>
      </c>
      <c r="D23" s="14">
        <f>D21-D11</f>
        <v>855647.71999999974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-555731.96999999881</v>
      </c>
      <c r="D25" s="14">
        <f>D23-D17</f>
        <v>-200331.0700000003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-555731.96999999881</v>
      </c>
      <c r="D33" s="4">
        <f>D25+D29</f>
        <v>-200331.0700000003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20178339.710000001</v>
      </c>
      <c r="D48" s="92">
        <f>D9</f>
        <v>20178339.710000001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20734071.68</v>
      </c>
      <c r="D53" s="46">
        <f>D14</f>
        <v>20378670.780000001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1055978.79</v>
      </c>
      <c r="D55" s="46">
        <f>D18</f>
        <v>1055978.79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500246.82000000123</v>
      </c>
      <c r="D57" s="4">
        <f>D48+D49-D53+D55</f>
        <v>855647.71999999974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500246.82000000123</v>
      </c>
      <c r="D59" s="4">
        <f>D57-D49</f>
        <v>855647.71999999974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3" zoomScaleNormal="100" workbookViewId="0">
      <selection activeCell="C83" sqref="C8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6" t="s">
        <v>230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31 de diciembre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93" t="s">
        <v>232</v>
      </c>
      <c r="B6" s="195" t="s">
        <v>233</v>
      </c>
      <c r="C6" s="195"/>
      <c r="D6" s="195"/>
      <c r="E6" s="195"/>
      <c r="F6" s="195"/>
      <c r="G6" s="195" t="s">
        <v>234</v>
      </c>
    </row>
    <row r="7" spans="1:7" ht="30" x14ac:dyDescent="0.25">
      <c r="A7" s="19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5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58">
        <v>890003.34</v>
      </c>
      <c r="C15" s="165">
        <v>312700</v>
      </c>
      <c r="D15" s="164">
        <v>1202703.3399999999</v>
      </c>
      <c r="E15" s="165">
        <v>1227217.1100000001</v>
      </c>
      <c r="F15" s="165">
        <v>1227217.1100000001</v>
      </c>
      <c r="G15" s="164">
        <v>337213.77000000014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59">
        <v>16849088.309999999</v>
      </c>
      <c r="C34" s="167">
        <v>2224659</v>
      </c>
      <c r="D34" s="166">
        <v>19073747.309999999</v>
      </c>
      <c r="E34" s="167">
        <v>18951122.600000001</v>
      </c>
      <c r="F34" s="167">
        <v>18951122.600000001</v>
      </c>
      <c r="G34" s="166">
        <v>2102034.2900000028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2537359</v>
      </c>
      <c r="D41" s="4">
        <f t="shared" si="7"/>
        <v>20276450.649999999</v>
      </c>
      <c r="E41" s="4">
        <f t="shared" si="7"/>
        <v>20178339.710000001</v>
      </c>
      <c r="F41" s="4">
        <f t="shared" si="7"/>
        <v>20178339.710000001</v>
      </c>
      <c r="G41" s="4">
        <f t="shared" si="7"/>
        <v>2439248.0600000028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2439248.0600000028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2537359</v>
      </c>
      <c r="D70" s="4">
        <f t="shared" si="16"/>
        <v>20276450.649999999</v>
      </c>
      <c r="E70" s="4">
        <f t="shared" si="16"/>
        <v>20178339.710000001</v>
      </c>
      <c r="F70" s="4">
        <f t="shared" si="16"/>
        <v>20178339.710000001</v>
      </c>
      <c r="G70" s="4">
        <f t="shared" si="16"/>
        <v>2439248.0600000028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74" sqref="C7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8" t="s">
        <v>301</v>
      </c>
      <c r="B1" s="187"/>
      <c r="C1" s="187"/>
      <c r="D1" s="187"/>
      <c r="E1" s="187"/>
      <c r="F1" s="187"/>
      <c r="G1" s="188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31 de diciembre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96" t="s">
        <v>6</v>
      </c>
      <c r="B7" s="196" t="s">
        <v>304</v>
      </c>
      <c r="C7" s="196"/>
      <c r="D7" s="196"/>
      <c r="E7" s="196"/>
      <c r="F7" s="196"/>
      <c r="G7" s="197" t="s">
        <v>305</v>
      </c>
    </row>
    <row r="8" spans="1:7" ht="30" x14ac:dyDescent="0.25">
      <c r="A8" s="19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6"/>
    </row>
    <row r="9" spans="1:7" x14ac:dyDescent="0.25">
      <c r="A9" s="27" t="s">
        <v>310</v>
      </c>
      <c r="B9" s="150">
        <f t="shared" ref="B9:G9" si="0">SUM(B10,B18,B28,B38,B48,B58,B62,B71,B75)</f>
        <v>17739091.649999999</v>
      </c>
      <c r="C9" s="150">
        <f t="shared" si="0"/>
        <v>3688798.85</v>
      </c>
      <c r="D9" s="150">
        <f t="shared" si="0"/>
        <v>21427890.5</v>
      </c>
      <c r="E9" s="150">
        <f t="shared" si="0"/>
        <v>20734071.68</v>
      </c>
      <c r="F9" s="150">
        <f t="shared" si="0"/>
        <v>20378670.779999997</v>
      </c>
      <c r="G9" s="150">
        <f t="shared" si="0"/>
        <v>693818.8199999989</v>
      </c>
    </row>
    <row r="10" spans="1:7" x14ac:dyDescent="0.25">
      <c r="A10" s="82" t="s">
        <v>311</v>
      </c>
      <c r="B10" s="150">
        <f t="shared" ref="B10:G10" si="1">SUM(B11:B17)</f>
        <v>14253571.979999999</v>
      </c>
      <c r="C10" s="150">
        <f t="shared" si="1"/>
        <v>-1.1641532182693481E-10</v>
      </c>
      <c r="D10" s="150">
        <f t="shared" si="1"/>
        <v>14253571.98</v>
      </c>
      <c r="E10" s="150">
        <f t="shared" si="1"/>
        <v>13881476.390000001</v>
      </c>
      <c r="F10" s="150">
        <f t="shared" si="1"/>
        <v>13579507.49</v>
      </c>
      <c r="G10" s="150">
        <f t="shared" si="1"/>
        <v>372095.58999999892</v>
      </c>
    </row>
    <row r="11" spans="1:7" x14ac:dyDescent="0.25">
      <c r="A11" s="83" t="s">
        <v>312</v>
      </c>
      <c r="B11" s="151">
        <v>8864890.7899999991</v>
      </c>
      <c r="C11" s="169">
        <v>-623558.04</v>
      </c>
      <c r="D11" s="168">
        <v>8241332.7499999991</v>
      </c>
      <c r="E11" s="169">
        <v>8124209.1200000001</v>
      </c>
      <c r="F11" s="169">
        <v>8124209.1200000001</v>
      </c>
      <c r="G11" s="168">
        <v>117123.62999999896</v>
      </c>
    </row>
    <row r="12" spans="1:7" x14ac:dyDescent="0.25">
      <c r="A12" s="83" t="s">
        <v>313</v>
      </c>
      <c r="B12" s="154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51">
        <v>1297859.81</v>
      </c>
      <c r="C13" s="169">
        <v>18725.849999999999</v>
      </c>
      <c r="D13" s="168">
        <v>1316585.6600000001</v>
      </c>
      <c r="E13" s="169">
        <v>1192678.83</v>
      </c>
      <c r="F13" s="169">
        <v>1192678.83</v>
      </c>
      <c r="G13" s="168">
        <v>123906.83000000007</v>
      </c>
    </row>
    <row r="14" spans="1:7" x14ac:dyDescent="0.25">
      <c r="A14" s="83" t="s">
        <v>315</v>
      </c>
      <c r="B14" s="151">
        <v>2595705.11</v>
      </c>
      <c r="C14" s="169">
        <v>-77277.05</v>
      </c>
      <c r="D14" s="168">
        <v>2518428.06</v>
      </c>
      <c r="E14" s="169">
        <v>2439221.46</v>
      </c>
      <c r="F14" s="169">
        <v>2137252.56</v>
      </c>
      <c r="G14" s="168">
        <v>79206.600000000093</v>
      </c>
    </row>
    <row r="15" spans="1:7" x14ac:dyDescent="0.25">
      <c r="A15" s="83" t="s">
        <v>316</v>
      </c>
      <c r="B15" s="151">
        <v>1495116.27</v>
      </c>
      <c r="C15" s="169">
        <v>682109.24</v>
      </c>
      <c r="D15" s="168">
        <v>2177225.5099999998</v>
      </c>
      <c r="E15" s="169">
        <v>2125366.98</v>
      </c>
      <c r="F15" s="169">
        <v>2125366.98</v>
      </c>
      <c r="G15" s="168">
        <v>51858.529999999795</v>
      </c>
    </row>
    <row r="16" spans="1:7" x14ac:dyDescent="0.25">
      <c r="A16" s="83" t="s">
        <v>317</v>
      </c>
      <c r="B16" s="155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55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50">
        <f t="shared" ref="B18:G18" si="2">SUM(B19:B27)</f>
        <v>323666.88</v>
      </c>
      <c r="C18" s="150">
        <f t="shared" si="2"/>
        <v>621891.05000000005</v>
      </c>
      <c r="D18" s="150">
        <f t="shared" si="2"/>
        <v>945557.93000000017</v>
      </c>
      <c r="E18" s="150">
        <f t="shared" si="2"/>
        <v>917355.76</v>
      </c>
      <c r="F18" s="150">
        <f t="shared" si="2"/>
        <v>917355.76</v>
      </c>
      <c r="G18" s="150">
        <f t="shared" si="2"/>
        <v>28202.170000000031</v>
      </c>
    </row>
    <row r="19" spans="1:7" x14ac:dyDescent="0.25">
      <c r="A19" s="83" t="s">
        <v>320</v>
      </c>
      <c r="B19" s="151">
        <v>40800</v>
      </c>
      <c r="C19" s="171">
        <v>185948.23</v>
      </c>
      <c r="D19" s="170">
        <v>226748.23</v>
      </c>
      <c r="E19" s="171">
        <v>225584.66</v>
      </c>
      <c r="F19" s="171">
        <v>225584.67</v>
      </c>
      <c r="G19" s="170">
        <v>1163.570000000007</v>
      </c>
    </row>
    <row r="20" spans="1:7" x14ac:dyDescent="0.25">
      <c r="A20" s="83" t="s">
        <v>321</v>
      </c>
      <c r="B20" s="154">
        <v>0</v>
      </c>
      <c r="C20" s="171">
        <v>23500</v>
      </c>
      <c r="D20" s="170">
        <v>23500</v>
      </c>
      <c r="E20" s="171">
        <v>23500</v>
      </c>
      <c r="F20" s="171">
        <v>23500</v>
      </c>
      <c r="G20" s="170">
        <v>0</v>
      </c>
    </row>
    <row r="21" spans="1:7" x14ac:dyDescent="0.25">
      <c r="A21" s="83" t="s">
        <v>322</v>
      </c>
      <c r="B21" s="151">
        <v>1967.05</v>
      </c>
      <c r="C21" s="171">
        <v>-1.59</v>
      </c>
      <c r="D21" s="170">
        <v>1965.46</v>
      </c>
      <c r="E21" s="171">
        <v>1965.46</v>
      </c>
      <c r="F21" s="171">
        <v>1965.46</v>
      </c>
      <c r="G21" s="170">
        <v>0</v>
      </c>
    </row>
    <row r="22" spans="1:7" x14ac:dyDescent="0.25">
      <c r="A22" s="83" t="s">
        <v>323</v>
      </c>
      <c r="B22" s="151">
        <v>1000</v>
      </c>
      <c r="C22" s="171">
        <v>31665</v>
      </c>
      <c r="D22" s="170">
        <v>32665</v>
      </c>
      <c r="E22" s="171">
        <v>30844</v>
      </c>
      <c r="F22" s="171">
        <v>30844</v>
      </c>
      <c r="G22" s="170">
        <v>1821</v>
      </c>
    </row>
    <row r="23" spans="1:7" x14ac:dyDescent="0.25">
      <c r="A23" s="83" t="s">
        <v>324</v>
      </c>
      <c r="B23" s="151">
        <v>12700</v>
      </c>
      <c r="C23" s="171">
        <v>7368.2</v>
      </c>
      <c r="D23" s="170">
        <v>20068.2</v>
      </c>
      <c r="E23" s="171">
        <v>19987.22</v>
      </c>
      <c r="F23" s="171">
        <v>19987.22</v>
      </c>
      <c r="G23" s="170">
        <v>80.979999999999563</v>
      </c>
    </row>
    <row r="24" spans="1:7" x14ac:dyDescent="0.25">
      <c r="A24" s="83" t="s">
        <v>325</v>
      </c>
      <c r="B24" s="151">
        <v>228000</v>
      </c>
      <c r="C24" s="171">
        <v>105993.71</v>
      </c>
      <c r="D24" s="170">
        <v>333993.71000000002</v>
      </c>
      <c r="E24" s="171">
        <v>313886.2</v>
      </c>
      <c r="F24" s="171">
        <v>313886.19</v>
      </c>
      <c r="G24" s="170">
        <v>20107.510000000009</v>
      </c>
    </row>
    <row r="25" spans="1:7" x14ac:dyDescent="0.25">
      <c r="A25" s="83" t="s">
        <v>326</v>
      </c>
      <c r="B25" s="154">
        <v>0</v>
      </c>
      <c r="C25" s="171">
        <v>127789.12</v>
      </c>
      <c r="D25" s="170">
        <v>127789.12</v>
      </c>
      <c r="E25" s="171">
        <v>127553.12</v>
      </c>
      <c r="F25" s="171">
        <v>127553.12</v>
      </c>
      <c r="G25" s="170">
        <v>236</v>
      </c>
    </row>
    <row r="26" spans="1:7" x14ac:dyDescent="0.25">
      <c r="A26" s="83" t="s">
        <v>327</v>
      </c>
      <c r="B26" s="154">
        <v>0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</row>
    <row r="27" spans="1:7" x14ac:dyDescent="0.25">
      <c r="A27" s="83" t="s">
        <v>328</v>
      </c>
      <c r="B27" s="151">
        <v>39199.83</v>
      </c>
      <c r="C27" s="171">
        <v>139628.38</v>
      </c>
      <c r="D27" s="170">
        <v>178828.21000000002</v>
      </c>
      <c r="E27" s="171">
        <v>174035.1</v>
      </c>
      <c r="F27" s="171">
        <v>174035.1</v>
      </c>
      <c r="G27" s="170">
        <v>4793.1100000000151</v>
      </c>
    </row>
    <row r="28" spans="1:7" x14ac:dyDescent="0.25">
      <c r="A28" s="82" t="s">
        <v>329</v>
      </c>
      <c r="B28" s="150">
        <f t="shared" ref="B28:G28" si="3">SUM(B29:B37)</f>
        <v>739227.76</v>
      </c>
      <c r="C28" s="150">
        <f t="shared" si="3"/>
        <v>564559.30000000005</v>
      </c>
      <c r="D28" s="150">
        <f t="shared" si="3"/>
        <v>1303787.06</v>
      </c>
      <c r="E28" s="150">
        <f t="shared" si="3"/>
        <v>1172950.81</v>
      </c>
      <c r="F28" s="150">
        <f t="shared" si="3"/>
        <v>1119518.81</v>
      </c>
      <c r="G28" s="150">
        <f t="shared" si="3"/>
        <v>130836.24999999996</v>
      </c>
    </row>
    <row r="29" spans="1:7" x14ac:dyDescent="0.25">
      <c r="A29" s="83" t="s">
        <v>330</v>
      </c>
      <c r="B29" s="151">
        <v>78040.34</v>
      </c>
      <c r="C29" s="173">
        <v>31747.7</v>
      </c>
      <c r="D29" s="172">
        <v>109788.04</v>
      </c>
      <c r="E29" s="173">
        <v>97874.6</v>
      </c>
      <c r="F29" s="173">
        <v>97874.6</v>
      </c>
      <c r="G29" s="172">
        <v>11913.439999999988</v>
      </c>
    </row>
    <row r="30" spans="1:7" x14ac:dyDescent="0.25">
      <c r="A30" s="83" t="s">
        <v>331</v>
      </c>
      <c r="B30" s="151">
        <v>45840.28</v>
      </c>
      <c r="C30" s="173">
        <v>20506.3</v>
      </c>
      <c r="D30" s="172">
        <v>66346.58</v>
      </c>
      <c r="E30" s="173">
        <v>65252.639999999999</v>
      </c>
      <c r="F30" s="173">
        <v>65252.639999999999</v>
      </c>
      <c r="G30" s="172">
        <v>1093.9400000000023</v>
      </c>
    </row>
    <row r="31" spans="1:7" x14ac:dyDescent="0.25">
      <c r="A31" s="83" t="s">
        <v>332</v>
      </c>
      <c r="B31" s="151">
        <v>38872</v>
      </c>
      <c r="C31" s="173">
        <v>210991.86</v>
      </c>
      <c r="D31" s="172">
        <v>249863.86</v>
      </c>
      <c r="E31" s="173">
        <v>173819.22</v>
      </c>
      <c r="F31" s="173">
        <v>173819.22</v>
      </c>
      <c r="G31" s="172">
        <v>76044.639999999985</v>
      </c>
    </row>
    <row r="32" spans="1:7" x14ac:dyDescent="0.25">
      <c r="A32" s="83" t="s">
        <v>333</v>
      </c>
      <c r="B32" s="151">
        <v>143334.06</v>
      </c>
      <c r="C32" s="173">
        <v>-17287.61</v>
      </c>
      <c r="D32" s="172">
        <v>126046.45</v>
      </c>
      <c r="E32" s="173">
        <v>126046.45</v>
      </c>
      <c r="F32" s="173">
        <v>126046.45</v>
      </c>
      <c r="G32" s="172">
        <v>0</v>
      </c>
    </row>
    <row r="33" spans="1:7" ht="14.45" customHeight="1" x14ac:dyDescent="0.25">
      <c r="A33" s="83" t="s">
        <v>334</v>
      </c>
      <c r="B33" s="151">
        <v>46250</v>
      </c>
      <c r="C33" s="173">
        <v>212401.81</v>
      </c>
      <c r="D33" s="172">
        <v>258651.81</v>
      </c>
      <c r="E33" s="173">
        <v>241333.88</v>
      </c>
      <c r="F33" s="173">
        <v>241333.88</v>
      </c>
      <c r="G33" s="172">
        <v>17317.929999999993</v>
      </c>
    </row>
    <row r="34" spans="1:7" ht="14.45" customHeight="1" x14ac:dyDescent="0.25">
      <c r="A34" s="83" t="s">
        <v>335</v>
      </c>
      <c r="B34" s="154">
        <v>0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ht="14.45" customHeight="1" x14ac:dyDescent="0.25">
      <c r="A35" s="83" t="s">
        <v>336</v>
      </c>
      <c r="B35" s="154">
        <v>0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</row>
    <row r="36" spans="1:7" ht="14.45" customHeight="1" x14ac:dyDescent="0.25">
      <c r="A36" s="83" t="s">
        <v>337</v>
      </c>
      <c r="B36" s="151">
        <v>36500</v>
      </c>
      <c r="C36" s="173">
        <v>107670.58</v>
      </c>
      <c r="D36" s="172">
        <v>144170.58000000002</v>
      </c>
      <c r="E36" s="173">
        <v>143933.07</v>
      </c>
      <c r="F36" s="173">
        <v>143933.07</v>
      </c>
      <c r="G36" s="172">
        <v>237.51000000000931</v>
      </c>
    </row>
    <row r="37" spans="1:7" ht="14.45" customHeight="1" x14ac:dyDescent="0.25">
      <c r="A37" s="83" t="s">
        <v>338</v>
      </c>
      <c r="B37" s="151">
        <v>350391.08</v>
      </c>
      <c r="C37" s="173">
        <v>-1471.34</v>
      </c>
      <c r="D37" s="172">
        <v>348919.74</v>
      </c>
      <c r="E37" s="173">
        <v>324690.95</v>
      </c>
      <c r="F37" s="173">
        <v>271258.95</v>
      </c>
      <c r="G37" s="172">
        <v>24228.789999999979</v>
      </c>
    </row>
    <row r="38" spans="1:7" x14ac:dyDescent="0.25">
      <c r="A38" s="82" t="s">
        <v>339</v>
      </c>
      <c r="B38" s="150">
        <f t="shared" ref="B38:G38" si="4">SUM(B39:B47)</f>
        <v>2422625.0299999998</v>
      </c>
      <c r="C38" s="150">
        <f t="shared" si="4"/>
        <v>492358</v>
      </c>
      <c r="D38" s="150">
        <f t="shared" si="4"/>
        <v>2914983.03</v>
      </c>
      <c r="E38" s="150">
        <f t="shared" si="4"/>
        <v>2891806.82</v>
      </c>
      <c r="F38" s="150">
        <f t="shared" si="4"/>
        <v>2891806.82</v>
      </c>
      <c r="G38" s="150">
        <f t="shared" si="4"/>
        <v>23176.209999999963</v>
      </c>
    </row>
    <row r="39" spans="1:7" x14ac:dyDescent="0.25">
      <c r="A39" s="83" t="s">
        <v>340</v>
      </c>
      <c r="B39" s="155">
        <v>0</v>
      </c>
      <c r="C39" s="153">
        <v>0</v>
      </c>
      <c r="D39" s="153">
        <v>0</v>
      </c>
      <c r="E39" s="153">
        <v>0</v>
      </c>
      <c r="F39" s="153">
        <v>0</v>
      </c>
      <c r="G39" s="153">
        <v>0</v>
      </c>
    </row>
    <row r="40" spans="1:7" x14ac:dyDescent="0.25">
      <c r="A40" s="83" t="s">
        <v>341</v>
      </c>
      <c r="B40" s="155">
        <v>0</v>
      </c>
      <c r="C40" s="153">
        <v>0</v>
      </c>
      <c r="D40" s="153">
        <v>0</v>
      </c>
      <c r="E40" s="153">
        <v>0</v>
      </c>
      <c r="F40" s="153">
        <v>0</v>
      </c>
      <c r="G40" s="153">
        <v>0</v>
      </c>
    </row>
    <row r="41" spans="1:7" x14ac:dyDescent="0.25">
      <c r="A41" s="83" t="s">
        <v>342</v>
      </c>
      <c r="B41" s="155">
        <v>0</v>
      </c>
      <c r="C41" s="153">
        <v>0</v>
      </c>
      <c r="D41" s="153">
        <v>0</v>
      </c>
      <c r="E41" s="153">
        <v>0</v>
      </c>
      <c r="F41" s="153">
        <v>0</v>
      </c>
      <c r="G41" s="153">
        <v>0</v>
      </c>
    </row>
    <row r="42" spans="1:7" x14ac:dyDescent="0.25">
      <c r="A42" s="83" t="s">
        <v>343</v>
      </c>
      <c r="B42" s="151">
        <v>2344213.0299999998</v>
      </c>
      <c r="C42" s="175">
        <v>492358</v>
      </c>
      <c r="D42" s="174">
        <v>2836571.03</v>
      </c>
      <c r="E42" s="175">
        <v>2836381.07</v>
      </c>
      <c r="F42" s="175">
        <v>2836381.07</v>
      </c>
      <c r="G42" s="174">
        <v>189.95999999996275</v>
      </c>
    </row>
    <row r="43" spans="1:7" x14ac:dyDescent="0.25">
      <c r="A43" s="83" t="s">
        <v>344</v>
      </c>
      <c r="B43" s="151">
        <v>78412</v>
      </c>
      <c r="C43" s="175">
        <v>0</v>
      </c>
      <c r="D43" s="174">
        <v>78412</v>
      </c>
      <c r="E43" s="175">
        <v>55425.75</v>
      </c>
      <c r="F43" s="175">
        <v>55425.75</v>
      </c>
      <c r="G43" s="174">
        <v>22986.25</v>
      </c>
    </row>
    <row r="44" spans="1:7" x14ac:dyDescent="0.25">
      <c r="A44" s="83" t="s">
        <v>345</v>
      </c>
      <c r="B44" s="155">
        <v>0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</row>
    <row r="45" spans="1:7" x14ac:dyDescent="0.25">
      <c r="A45" s="83" t="s">
        <v>346</v>
      </c>
      <c r="B45" s="155">
        <v>0</v>
      </c>
      <c r="C45" s="153">
        <v>0</v>
      </c>
      <c r="D45" s="153">
        <v>0</v>
      </c>
      <c r="E45" s="153">
        <v>0</v>
      </c>
      <c r="F45" s="153">
        <v>0</v>
      </c>
      <c r="G45" s="153">
        <v>0</v>
      </c>
    </row>
    <row r="46" spans="1:7" x14ac:dyDescent="0.25">
      <c r="A46" s="83" t="s">
        <v>347</v>
      </c>
      <c r="B46" s="155">
        <v>0</v>
      </c>
      <c r="C46" s="153">
        <v>0</v>
      </c>
      <c r="D46" s="153">
        <v>0</v>
      </c>
      <c r="E46" s="153">
        <v>0</v>
      </c>
      <c r="F46" s="153">
        <v>0</v>
      </c>
      <c r="G46" s="153">
        <v>0</v>
      </c>
    </row>
    <row r="47" spans="1:7" x14ac:dyDescent="0.25">
      <c r="A47" s="83" t="s">
        <v>348</v>
      </c>
      <c r="B47" s="155">
        <v>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</row>
    <row r="48" spans="1:7" x14ac:dyDescent="0.25">
      <c r="A48" s="82" t="s">
        <v>349</v>
      </c>
      <c r="B48" s="150">
        <f t="shared" ref="B48:G48" si="5">SUM(B49:B57)</f>
        <v>0</v>
      </c>
      <c r="C48" s="150">
        <f t="shared" si="5"/>
        <v>1914529.44</v>
      </c>
      <c r="D48" s="150">
        <f t="shared" si="5"/>
        <v>1914529.44</v>
      </c>
      <c r="E48" s="150">
        <f t="shared" si="5"/>
        <v>1870481.9000000001</v>
      </c>
      <c r="F48" s="150">
        <f t="shared" si="5"/>
        <v>1870481.9000000001</v>
      </c>
      <c r="G48" s="150">
        <f t="shared" si="5"/>
        <v>44047.53999999995</v>
      </c>
    </row>
    <row r="49" spans="1:7" x14ac:dyDescent="0.25">
      <c r="A49" s="83" t="s">
        <v>350</v>
      </c>
      <c r="B49" s="155">
        <v>0</v>
      </c>
      <c r="C49" s="177">
        <v>283300</v>
      </c>
      <c r="D49" s="176">
        <v>283300</v>
      </c>
      <c r="E49" s="177">
        <v>282538</v>
      </c>
      <c r="F49" s="177">
        <v>282538</v>
      </c>
      <c r="G49" s="176">
        <v>762</v>
      </c>
    </row>
    <row r="50" spans="1:7" x14ac:dyDescent="0.25">
      <c r="A50" s="83" t="s">
        <v>351</v>
      </c>
      <c r="B50" s="155">
        <v>0</v>
      </c>
      <c r="C50" s="177">
        <v>25250.65</v>
      </c>
      <c r="D50" s="176">
        <v>25250.65</v>
      </c>
      <c r="E50" s="177">
        <v>24967.55</v>
      </c>
      <c r="F50" s="177">
        <v>24967.55</v>
      </c>
      <c r="G50" s="176">
        <v>283.10000000000218</v>
      </c>
    </row>
    <row r="51" spans="1:7" x14ac:dyDescent="0.25">
      <c r="A51" s="83" t="s">
        <v>352</v>
      </c>
      <c r="B51" s="155">
        <v>0</v>
      </c>
      <c r="C51" s="176">
        <v>0</v>
      </c>
      <c r="D51" s="176">
        <v>0</v>
      </c>
      <c r="E51" s="176">
        <v>0</v>
      </c>
      <c r="F51" s="176">
        <v>0</v>
      </c>
      <c r="G51" s="176">
        <v>0</v>
      </c>
    </row>
    <row r="52" spans="1:7" x14ac:dyDescent="0.25">
      <c r="A52" s="83" t="s">
        <v>353</v>
      </c>
      <c r="B52" s="155">
        <v>0</v>
      </c>
      <c r="C52" s="177">
        <v>1605978.79</v>
      </c>
      <c r="D52" s="176">
        <v>1605978.79</v>
      </c>
      <c r="E52" s="177">
        <v>1562976.35</v>
      </c>
      <c r="F52" s="177">
        <v>1562976.35</v>
      </c>
      <c r="G52" s="176">
        <v>43002.439999999944</v>
      </c>
    </row>
    <row r="53" spans="1:7" x14ac:dyDescent="0.25">
      <c r="A53" s="83" t="s">
        <v>354</v>
      </c>
      <c r="B53" s="155">
        <v>0</v>
      </c>
      <c r="C53" s="153">
        <v>0</v>
      </c>
      <c r="D53" s="153">
        <v>0</v>
      </c>
      <c r="E53" s="153">
        <v>0</v>
      </c>
      <c r="F53" s="153">
        <v>0</v>
      </c>
      <c r="G53" s="153">
        <v>0</v>
      </c>
    </row>
    <row r="54" spans="1:7" x14ac:dyDescent="0.25">
      <c r="A54" s="83" t="s">
        <v>355</v>
      </c>
      <c r="B54" s="155">
        <v>0</v>
      </c>
      <c r="C54" s="153">
        <v>0</v>
      </c>
      <c r="D54" s="153">
        <v>0</v>
      </c>
      <c r="E54" s="153">
        <v>0</v>
      </c>
      <c r="F54" s="153">
        <v>0</v>
      </c>
      <c r="G54" s="153">
        <v>0</v>
      </c>
    </row>
    <row r="55" spans="1:7" x14ac:dyDescent="0.25">
      <c r="A55" s="83" t="s">
        <v>356</v>
      </c>
      <c r="B55" s="155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</row>
    <row r="56" spans="1:7" x14ac:dyDescent="0.25">
      <c r="A56" s="83" t="s">
        <v>357</v>
      </c>
      <c r="B56" s="155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</row>
    <row r="57" spans="1:7" x14ac:dyDescent="0.25">
      <c r="A57" s="83" t="s">
        <v>358</v>
      </c>
      <c r="B57" s="155">
        <v>0</v>
      </c>
      <c r="C57" s="153">
        <v>0</v>
      </c>
      <c r="D57" s="153">
        <v>0</v>
      </c>
      <c r="E57" s="153">
        <v>0</v>
      </c>
      <c r="F57" s="153">
        <v>0</v>
      </c>
      <c r="G57" s="153">
        <v>0</v>
      </c>
    </row>
    <row r="58" spans="1:7" x14ac:dyDescent="0.25">
      <c r="A58" s="82" t="s">
        <v>359</v>
      </c>
      <c r="B58" s="150">
        <f t="shared" ref="B58:G58" si="6">SUM(B59:B61)</f>
        <v>0</v>
      </c>
      <c r="C58" s="150">
        <f t="shared" si="6"/>
        <v>0</v>
      </c>
      <c r="D58" s="150">
        <f t="shared" si="6"/>
        <v>0</v>
      </c>
      <c r="E58" s="150">
        <f t="shared" si="6"/>
        <v>0</v>
      </c>
      <c r="F58" s="150">
        <f t="shared" si="6"/>
        <v>0</v>
      </c>
      <c r="G58" s="150">
        <f t="shared" si="6"/>
        <v>0</v>
      </c>
    </row>
    <row r="59" spans="1:7" x14ac:dyDescent="0.25">
      <c r="A59" s="83" t="s">
        <v>360</v>
      </c>
      <c r="B59" s="155">
        <v>0</v>
      </c>
      <c r="C59" s="152">
        <v>0</v>
      </c>
      <c r="D59" s="153">
        <v>0</v>
      </c>
      <c r="E59" s="152">
        <v>0</v>
      </c>
      <c r="F59" s="152">
        <v>0</v>
      </c>
      <c r="G59" s="153">
        <v>0</v>
      </c>
    </row>
    <row r="60" spans="1:7" x14ac:dyDescent="0.25">
      <c r="A60" s="83" t="s">
        <v>361</v>
      </c>
      <c r="B60" s="155">
        <v>0</v>
      </c>
      <c r="C60" s="155">
        <v>0</v>
      </c>
      <c r="D60" s="155">
        <v>0</v>
      </c>
      <c r="E60" s="155">
        <v>0</v>
      </c>
      <c r="F60" s="155">
        <v>0</v>
      </c>
      <c r="G60" s="155">
        <f t="shared" ref="G60:G61" si="7">D60-E60</f>
        <v>0</v>
      </c>
    </row>
    <row r="61" spans="1:7" x14ac:dyDescent="0.25">
      <c r="A61" s="83" t="s">
        <v>362</v>
      </c>
      <c r="B61" s="155">
        <v>0</v>
      </c>
      <c r="C61" s="155">
        <v>0</v>
      </c>
      <c r="D61" s="155">
        <v>0</v>
      </c>
      <c r="E61" s="155">
        <v>0</v>
      </c>
      <c r="F61" s="155">
        <v>0</v>
      </c>
      <c r="G61" s="155">
        <f t="shared" si="7"/>
        <v>0</v>
      </c>
    </row>
    <row r="62" spans="1:7" x14ac:dyDescent="0.25">
      <c r="A62" s="82" t="s">
        <v>363</v>
      </c>
      <c r="B62" s="150">
        <f t="shared" ref="B62:G62" si="8">SUM(B63:B67,B69:B70)</f>
        <v>0</v>
      </c>
      <c r="C62" s="150">
        <f t="shared" si="8"/>
        <v>0</v>
      </c>
      <c r="D62" s="150">
        <f t="shared" si="8"/>
        <v>0</v>
      </c>
      <c r="E62" s="150">
        <f t="shared" si="8"/>
        <v>0</v>
      </c>
      <c r="F62" s="150">
        <f t="shared" si="8"/>
        <v>0</v>
      </c>
      <c r="G62" s="150">
        <f t="shared" si="8"/>
        <v>0</v>
      </c>
    </row>
    <row r="63" spans="1:7" x14ac:dyDescent="0.25">
      <c r="A63" s="83" t="s">
        <v>364</v>
      </c>
      <c r="B63" s="155">
        <v>0</v>
      </c>
      <c r="C63" s="155">
        <v>0</v>
      </c>
      <c r="D63" s="155">
        <v>0</v>
      </c>
      <c r="E63" s="155">
        <v>0</v>
      </c>
      <c r="F63" s="155">
        <v>0</v>
      </c>
      <c r="G63" s="155">
        <f>D63-E63</f>
        <v>0</v>
      </c>
    </row>
    <row r="64" spans="1:7" x14ac:dyDescent="0.25">
      <c r="A64" s="83" t="s">
        <v>365</v>
      </c>
      <c r="B64" s="155">
        <v>0</v>
      </c>
      <c r="C64" s="155">
        <v>0</v>
      </c>
      <c r="D64" s="155">
        <v>0</v>
      </c>
      <c r="E64" s="155">
        <v>0</v>
      </c>
      <c r="F64" s="155">
        <v>0</v>
      </c>
      <c r="G64" s="155">
        <f t="shared" ref="G64:G70" si="9">D64-E64</f>
        <v>0</v>
      </c>
    </row>
    <row r="65" spans="1:7" x14ac:dyDescent="0.25">
      <c r="A65" s="83" t="s">
        <v>366</v>
      </c>
      <c r="B65" s="155">
        <v>0</v>
      </c>
      <c r="C65" s="155">
        <v>0</v>
      </c>
      <c r="D65" s="155">
        <v>0</v>
      </c>
      <c r="E65" s="155">
        <v>0</v>
      </c>
      <c r="F65" s="155">
        <v>0</v>
      </c>
      <c r="G65" s="155">
        <f t="shared" si="9"/>
        <v>0</v>
      </c>
    </row>
    <row r="66" spans="1:7" x14ac:dyDescent="0.25">
      <c r="A66" s="83" t="s">
        <v>367</v>
      </c>
      <c r="B66" s="155">
        <v>0</v>
      </c>
      <c r="C66" s="155">
        <v>0</v>
      </c>
      <c r="D66" s="155">
        <v>0</v>
      </c>
      <c r="E66" s="155">
        <v>0</v>
      </c>
      <c r="F66" s="155">
        <v>0</v>
      </c>
      <c r="G66" s="155">
        <f t="shared" si="9"/>
        <v>0</v>
      </c>
    </row>
    <row r="67" spans="1:7" x14ac:dyDescent="0.25">
      <c r="A67" s="83" t="s">
        <v>368</v>
      </c>
      <c r="B67" s="155">
        <v>0</v>
      </c>
      <c r="C67" s="155">
        <v>0</v>
      </c>
      <c r="D67" s="155">
        <v>0</v>
      </c>
      <c r="E67" s="155">
        <v>0</v>
      </c>
      <c r="F67" s="155">
        <v>0</v>
      </c>
      <c r="G67" s="155">
        <f t="shared" si="9"/>
        <v>0</v>
      </c>
    </row>
    <row r="68" spans="1:7" x14ac:dyDescent="0.25">
      <c r="A68" s="83" t="s">
        <v>369</v>
      </c>
      <c r="B68" s="155">
        <v>0</v>
      </c>
      <c r="C68" s="155">
        <v>0</v>
      </c>
      <c r="D68" s="155">
        <v>0</v>
      </c>
      <c r="E68" s="155">
        <v>0</v>
      </c>
      <c r="F68" s="155">
        <v>0</v>
      </c>
      <c r="G68" s="155">
        <f t="shared" si="9"/>
        <v>0</v>
      </c>
    </row>
    <row r="69" spans="1:7" x14ac:dyDescent="0.25">
      <c r="A69" s="83" t="s">
        <v>370</v>
      </c>
      <c r="B69" s="155">
        <v>0</v>
      </c>
      <c r="C69" s="155">
        <v>0</v>
      </c>
      <c r="D69" s="155">
        <v>0</v>
      </c>
      <c r="E69" s="155">
        <v>0</v>
      </c>
      <c r="F69" s="155">
        <v>0</v>
      </c>
      <c r="G69" s="155">
        <f t="shared" si="9"/>
        <v>0</v>
      </c>
    </row>
    <row r="70" spans="1:7" x14ac:dyDescent="0.25">
      <c r="A70" s="83" t="s">
        <v>371</v>
      </c>
      <c r="B70" s="155">
        <v>0</v>
      </c>
      <c r="C70" s="155">
        <v>0</v>
      </c>
      <c r="D70" s="155">
        <v>0</v>
      </c>
      <c r="E70" s="155">
        <v>0</v>
      </c>
      <c r="F70" s="155">
        <v>0</v>
      </c>
      <c r="G70" s="155">
        <f t="shared" si="9"/>
        <v>0</v>
      </c>
    </row>
    <row r="71" spans="1:7" x14ac:dyDescent="0.25">
      <c r="A71" s="82" t="s">
        <v>372</v>
      </c>
      <c r="B71" s="150">
        <f t="shared" ref="B71:G71" si="10">SUM(B72:B74)</f>
        <v>0</v>
      </c>
      <c r="C71" s="150">
        <f t="shared" si="10"/>
        <v>95461.06</v>
      </c>
      <c r="D71" s="150">
        <f t="shared" si="10"/>
        <v>95461.06</v>
      </c>
      <c r="E71" s="150">
        <f t="shared" si="10"/>
        <v>0</v>
      </c>
      <c r="F71" s="150">
        <f t="shared" si="10"/>
        <v>0</v>
      </c>
      <c r="G71" s="150">
        <f t="shared" si="10"/>
        <v>95461.06</v>
      </c>
    </row>
    <row r="72" spans="1:7" x14ac:dyDescent="0.25">
      <c r="A72" s="83" t="s">
        <v>373</v>
      </c>
      <c r="B72" s="155">
        <v>0</v>
      </c>
      <c r="C72" s="155">
        <v>0</v>
      </c>
      <c r="D72" s="155">
        <v>0</v>
      </c>
      <c r="E72" s="155">
        <v>0</v>
      </c>
      <c r="F72" s="155">
        <v>0</v>
      </c>
      <c r="G72" s="155">
        <f>D72-E72</f>
        <v>0</v>
      </c>
    </row>
    <row r="73" spans="1:7" x14ac:dyDescent="0.25">
      <c r="A73" s="83" t="s">
        <v>374</v>
      </c>
      <c r="B73" s="155">
        <v>0</v>
      </c>
      <c r="C73" s="155">
        <v>0</v>
      </c>
      <c r="D73" s="155">
        <v>0</v>
      </c>
      <c r="E73" s="155">
        <v>0</v>
      </c>
      <c r="F73" s="155">
        <v>0</v>
      </c>
      <c r="G73" s="155">
        <f t="shared" ref="G73" si="11">D73-E73</f>
        <v>0</v>
      </c>
    </row>
    <row r="74" spans="1:7" x14ac:dyDescent="0.25">
      <c r="A74" s="83" t="s">
        <v>375</v>
      </c>
      <c r="B74" s="155">
        <v>0</v>
      </c>
      <c r="C74" s="161">
        <v>95461.06</v>
      </c>
      <c r="D74" s="160">
        <v>95461.06</v>
      </c>
      <c r="E74" s="161">
        <v>0</v>
      </c>
      <c r="F74" s="161">
        <v>0</v>
      </c>
      <c r="G74" s="160">
        <v>95461.06</v>
      </c>
    </row>
    <row r="75" spans="1:7" x14ac:dyDescent="0.25">
      <c r="A75" s="82" t="s">
        <v>376</v>
      </c>
      <c r="B75" s="150">
        <f t="shared" ref="B75:G75" si="12">SUM(B76:B82)</f>
        <v>0</v>
      </c>
      <c r="C75" s="150">
        <f t="shared" si="12"/>
        <v>0</v>
      </c>
      <c r="D75" s="150">
        <f t="shared" si="12"/>
        <v>0</v>
      </c>
      <c r="E75" s="150">
        <f t="shared" si="12"/>
        <v>0</v>
      </c>
      <c r="F75" s="150">
        <f t="shared" si="12"/>
        <v>0</v>
      </c>
      <c r="G75" s="150">
        <f t="shared" si="12"/>
        <v>0</v>
      </c>
    </row>
    <row r="76" spans="1:7" x14ac:dyDescent="0.25">
      <c r="A76" s="83" t="s">
        <v>377</v>
      </c>
      <c r="B76" s="155">
        <v>0</v>
      </c>
      <c r="C76" s="155">
        <v>0</v>
      </c>
      <c r="D76" s="155">
        <v>0</v>
      </c>
      <c r="E76" s="155">
        <v>0</v>
      </c>
      <c r="F76" s="155">
        <v>0</v>
      </c>
      <c r="G76" s="155">
        <f>D76-E76</f>
        <v>0</v>
      </c>
    </row>
    <row r="77" spans="1:7" x14ac:dyDescent="0.25">
      <c r="A77" s="83" t="s">
        <v>378</v>
      </c>
      <c r="B77" s="155">
        <v>0</v>
      </c>
      <c r="C77" s="155">
        <v>0</v>
      </c>
      <c r="D77" s="155">
        <v>0</v>
      </c>
      <c r="E77" s="155">
        <v>0</v>
      </c>
      <c r="F77" s="155">
        <v>0</v>
      </c>
      <c r="G77" s="155">
        <f t="shared" ref="G77:G82" si="13">D77-E77</f>
        <v>0</v>
      </c>
    </row>
    <row r="78" spans="1:7" x14ac:dyDescent="0.25">
      <c r="A78" s="83" t="s">
        <v>379</v>
      </c>
      <c r="B78" s="155">
        <v>0</v>
      </c>
      <c r="C78" s="155">
        <v>0</v>
      </c>
      <c r="D78" s="155">
        <v>0</v>
      </c>
      <c r="E78" s="155">
        <v>0</v>
      </c>
      <c r="F78" s="155">
        <v>0</v>
      </c>
      <c r="G78" s="155">
        <f t="shared" si="13"/>
        <v>0</v>
      </c>
    </row>
    <row r="79" spans="1:7" x14ac:dyDescent="0.25">
      <c r="A79" s="83" t="s">
        <v>380</v>
      </c>
      <c r="B79" s="155">
        <v>0</v>
      </c>
      <c r="C79" s="155">
        <v>0</v>
      </c>
      <c r="D79" s="155">
        <v>0</v>
      </c>
      <c r="E79" s="155">
        <v>0</v>
      </c>
      <c r="F79" s="155">
        <v>0</v>
      </c>
      <c r="G79" s="155">
        <f t="shared" si="13"/>
        <v>0</v>
      </c>
    </row>
    <row r="80" spans="1:7" x14ac:dyDescent="0.25">
      <c r="A80" s="83" t="s">
        <v>381</v>
      </c>
      <c r="B80" s="155">
        <v>0</v>
      </c>
      <c r="C80" s="155">
        <v>0</v>
      </c>
      <c r="D80" s="155">
        <v>0</v>
      </c>
      <c r="E80" s="155">
        <v>0</v>
      </c>
      <c r="F80" s="155">
        <v>0</v>
      </c>
      <c r="G80" s="155">
        <f t="shared" si="13"/>
        <v>0</v>
      </c>
    </row>
    <row r="81" spans="1:7" x14ac:dyDescent="0.25">
      <c r="A81" s="83" t="s">
        <v>382</v>
      </c>
      <c r="B81" s="155">
        <v>0</v>
      </c>
      <c r="C81" s="155">
        <v>0</v>
      </c>
      <c r="D81" s="155">
        <v>0</v>
      </c>
      <c r="E81" s="155">
        <v>0</v>
      </c>
      <c r="F81" s="155">
        <v>0</v>
      </c>
      <c r="G81" s="155">
        <f t="shared" si="13"/>
        <v>0</v>
      </c>
    </row>
    <row r="82" spans="1:7" x14ac:dyDescent="0.25">
      <c r="A82" s="83" t="s">
        <v>383</v>
      </c>
      <c r="B82" s="155">
        <v>0</v>
      </c>
      <c r="C82" s="155">
        <v>0</v>
      </c>
      <c r="D82" s="155">
        <v>0</v>
      </c>
      <c r="E82" s="155">
        <v>0</v>
      </c>
      <c r="F82" s="155">
        <v>0</v>
      </c>
      <c r="G82" s="155">
        <f t="shared" si="13"/>
        <v>0</v>
      </c>
    </row>
    <row r="83" spans="1:7" x14ac:dyDescent="0.25">
      <c r="A83" s="84"/>
      <c r="B83" s="155"/>
      <c r="C83" s="155"/>
      <c r="D83" s="155"/>
      <c r="E83" s="155"/>
      <c r="F83" s="155"/>
      <c r="G83" s="155"/>
    </row>
    <row r="84" spans="1:7" x14ac:dyDescent="0.25">
      <c r="A84" s="28" t="s">
        <v>384</v>
      </c>
      <c r="B84" s="150">
        <f t="shared" ref="B84:G84" si="14">SUM(B85,B93,B103,B113,B123,B133,B137,B146,B150)</f>
        <v>0</v>
      </c>
      <c r="C84" s="150">
        <f t="shared" si="14"/>
        <v>0</v>
      </c>
      <c r="D84" s="150">
        <f t="shared" si="14"/>
        <v>0</v>
      </c>
      <c r="E84" s="150">
        <f t="shared" si="14"/>
        <v>0</v>
      </c>
      <c r="F84" s="150">
        <f t="shared" si="14"/>
        <v>0</v>
      </c>
      <c r="G84" s="150">
        <f t="shared" si="14"/>
        <v>0</v>
      </c>
    </row>
    <row r="85" spans="1:7" x14ac:dyDescent="0.25">
      <c r="A85" s="82" t="s">
        <v>311</v>
      </c>
      <c r="B85" s="150">
        <f t="shared" ref="B85:G85" si="15">SUM(B86:B92)</f>
        <v>0</v>
      </c>
      <c r="C85" s="150">
        <f t="shared" si="15"/>
        <v>0</v>
      </c>
      <c r="D85" s="150">
        <f t="shared" si="15"/>
        <v>0</v>
      </c>
      <c r="E85" s="150">
        <f t="shared" si="15"/>
        <v>0</v>
      </c>
      <c r="F85" s="150">
        <f t="shared" si="15"/>
        <v>0</v>
      </c>
      <c r="G85" s="150">
        <f t="shared" si="15"/>
        <v>0</v>
      </c>
    </row>
    <row r="86" spans="1:7" x14ac:dyDescent="0.25">
      <c r="A86" s="83" t="s">
        <v>312</v>
      </c>
      <c r="B86" s="155">
        <v>0</v>
      </c>
      <c r="C86" s="155">
        <v>0</v>
      </c>
      <c r="D86" s="155">
        <v>0</v>
      </c>
      <c r="E86" s="155">
        <v>0</v>
      </c>
      <c r="F86" s="155">
        <v>0</v>
      </c>
      <c r="G86" s="155">
        <f>D86-E86</f>
        <v>0</v>
      </c>
    </row>
    <row r="87" spans="1:7" x14ac:dyDescent="0.25">
      <c r="A87" s="83" t="s">
        <v>313</v>
      </c>
      <c r="B87" s="155">
        <v>0</v>
      </c>
      <c r="C87" s="155">
        <v>0</v>
      </c>
      <c r="D87" s="155">
        <v>0</v>
      </c>
      <c r="E87" s="155">
        <v>0</v>
      </c>
      <c r="F87" s="155">
        <v>0</v>
      </c>
      <c r="G87" s="155">
        <f t="shared" ref="G87:G92" si="16">D87-E87</f>
        <v>0</v>
      </c>
    </row>
    <row r="88" spans="1:7" x14ac:dyDescent="0.25">
      <c r="A88" s="83" t="s">
        <v>314</v>
      </c>
      <c r="B88" s="155">
        <v>0</v>
      </c>
      <c r="C88" s="155">
        <v>0</v>
      </c>
      <c r="D88" s="155">
        <v>0</v>
      </c>
      <c r="E88" s="155">
        <v>0</v>
      </c>
      <c r="F88" s="155">
        <v>0</v>
      </c>
      <c r="G88" s="155">
        <f t="shared" si="16"/>
        <v>0</v>
      </c>
    </row>
    <row r="89" spans="1:7" x14ac:dyDescent="0.25">
      <c r="A89" s="83" t="s">
        <v>315</v>
      </c>
      <c r="B89" s="155">
        <v>0</v>
      </c>
      <c r="C89" s="155">
        <v>0</v>
      </c>
      <c r="D89" s="155">
        <v>0</v>
      </c>
      <c r="E89" s="155">
        <v>0</v>
      </c>
      <c r="F89" s="155">
        <v>0</v>
      </c>
      <c r="G89" s="155">
        <f t="shared" si="16"/>
        <v>0</v>
      </c>
    </row>
    <row r="90" spans="1:7" x14ac:dyDescent="0.25">
      <c r="A90" s="83" t="s">
        <v>316</v>
      </c>
      <c r="B90" s="155">
        <v>0</v>
      </c>
      <c r="C90" s="155">
        <v>0</v>
      </c>
      <c r="D90" s="155">
        <v>0</v>
      </c>
      <c r="E90" s="155">
        <v>0</v>
      </c>
      <c r="F90" s="155">
        <v>0</v>
      </c>
      <c r="G90" s="155">
        <f t="shared" si="16"/>
        <v>0</v>
      </c>
    </row>
    <row r="91" spans="1:7" x14ac:dyDescent="0.25">
      <c r="A91" s="83" t="s">
        <v>317</v>
      </c>
      <c r="B91" s="155">
        <v>0</v>
      </c>
      <c r="C91" s="155">
        <v>0</v>
      </c>
      <c r="D91" s="155">
        <v>0</v>
      </c>
      <c r="E91" s="155">
        <v>0</v>
      </c>
      <c r="F91" s="155">
        <v>0</v>
      </c>
      <c r="G91" s="155">
        <f t="shared" si="16"/>
        <v>0</v>
      </c>
    </row>
    <row r="92" spans="1:7" x14ac:dyDescent="0.25">
      <c r="A92" s="83" t="s">
        <v>318</v>
      </c>
      <c r="B92" s="155">
        <v>0</v>
      </c>
      <c r="C92" s="155">
        <v>0</v>
      </c>
      <c r="D92" s="155">
        <v>0</v>
      </c>
      <c r="E92" s="155">
        <v>0</v>
      </c>
      <c r="F92" s="155">
        <v>0</v>
      </c>
      <c r="G92" s="155">
        <f t="shared" si="16"/>
        <v>0</v>
      </c>
    </row>
    <row r="93" spans="1:7" x14ac:dyDescent="0.25">
      <c r="A93" s="82" t="s">
        <v>319</v>
      </c>
      <c r="B93" s="150">
        <f t="shared" ref="B93:G93" si="17">SUM(B94:B102)</f>
        <v>0</v>
      </c>
      <c r="C93" s="150">
        <f t="shared" si="17"/>
        <v>0</v>
      </c>
      <c r="D93" s="150">
        <f t="shared" si="17"/>
        <v>0</v>
      </c>
      <c r="E93" s="150">
        <f t="shared" si="17"/>
        <v>0</v>
      </c>
      <c r="F93" s="150">
        <f t="shared" si="17"/>
        <v>0</v>
      </c>
      <c r="G93" s="150">
        <f t="shared" si="17"/>
        <v>0</v>
      </c>
    </row>
    <row r="94" spans="1:7" x14ac:dyDescent="0.25">
      <c r="A94" s="83" t="s">
        <v>320</v>
      </c>
      <c r="B94" s="155">
        <v>0</v>
      </c>
      <c r="C94" s="155">
        <v>0</v>
      </c>
      <c r="D94" s="155">
        <v>0</v>
      </c>
      <c r="E94" s="155">
        <v>0</v>
      </c>
      <c r="F94" s="155">
        <v>0</v>
      </c>
      <c r="G94" s="155">
        <f>D94-E94</f>
        <v>0</v>
      </c>
    </row>
    <row r="95" spans="1:7" x14ac:dyDescent="0.25">
      <c r="A95" s="83" t="s">
        <v>321</v>
      </c>
      <c r="B95" s="155">
        <v>0</v>
      </c>
      <c r="C95" s="155">
        <v>0</v>
      </c>
      <c r="D95" s="155">
        <v>0</v>
      </c>
      <c r="E95" s="155">
        <v>0</v>
      </c>
      <c r="F95" s="155">
        <v>0</v>
      </c>
      <c r="G95" s="155">
        <f t="shared" ref="G95:G102" si="18">D95-E95</f>
        <v>0</v>
      </c>
    </row>
    <row r="96" spans="1:7" x14ac:dyDescent="0.25">
      <c r="A96" s="83" t="s">
        <v>322</v>
      </c>
      <c r="B96" s="155">
        <v>0</v>
      </c>
      <c r="C96" s="155">
        <v>0</v>
      </c>
      <c r="D96" s="155">
        <v>0</v>
      </c>
      <c r="E96" s="155">
        <v>0</v>
      </c>
      <c r="F96" s="155">
        <v>0</v>
      </c>
      <c r="G96" s="155">
        <f t="shared" si="18"/>
        <v>0</v>
      </c>
    </row>
    <row r="97" spans="1:7" x14ac:dyDescent="0.25">
      <c r="A97" s="83" t="s">
        <v>323</v>
      </c>
      <c r="B97" s="155">
        <v>0</v>
      </c>
      <c r="C97" s="155">
        <v>0</v>
      </c>
      <c r="D97" s="155">
        <v>0</v>
      </c>
      <c r="E97" s="155">
        <v>0</v>
      </c>
      <c r="F97" s="155">
        <v>0</v>
      </c>
      <c r="G97" s="155">
        <f t="shared" si="18"/>
        <v>0</v>
      </c>
    </row>
    <row r="98" spans="1:7" x14ac:dyDescent="0.25">
      <c r="A98" s="85" t="s">
        <v>324</v>
      </c>
      <c r="B98" s="155">
        <v>0</v>
      </c>
      <c r="C98" s="155">
        <v>0</v>
      </c>
      <c r="D98" s="155">
        <v>0</v>
      </c>
      <c r="E98" s="155">
        <v>0</v>
      </c>
      <c r="F98" s="155">
        <v>0</v>
      </c>
      <c r="G98" s="155">
        <f t="shared" si="18"/>
        <v>0</v>
      </c>
    </row>
    <row r="99" spans="1:7" x14ac:dyDescent="0.25">
      <c r="A99" s="83" t="s">
        <v>325</v>
      </c>
      <c r="B99" s="155">
        <v>0</v>
      </c>
      <c r="C99" s="155">
        <v>0</v>
      </c>
      <c r="D99" s="155">
        <v>0</v>
      </c>
      <c r="E99" s="155">
        <v>0</v>
      </c>
      <c r="F99" s="155">
        <v>0</v>
      </c>
      <c r="G99" s="155">
        <f t="shared" si="18"/>
        <v>0</v>
      </c>
    </row>
    <row r="100" spans="1:7" x14ac:dyDescent="0.25">
      <c r="A100" s="83" t="s">
        <v>326</v>
      </c>
      <c r="B100" s="155">
        <v>0</v>
      </c>
      <c r="C100" s="155">
        <v>0</v>
      </c>
      <c r="D100" s="155">
        <v>0</v>
      </c>
      <c r="E100" s="155">
        <v>0</v>
      </c>
      <c r="F100" s="155">
        <v>0</v>
      </c>
      <c r="G100" s="155">
        <f t="shared" si="18"/>
        <v>0</v>
      </c>
    </row>
    <row r="101" spans="1:7" x14ac:dyDescent="0.25">
      <c r="A101" s="83" t="s">
        <v>327</v>
      </c>
      <c r="B101" s="155">
        <v>0</v>
      </c>
      <c r="C101" s="155">
        <v>0</v>
      </c>
      <c r="D101" s="155">
        <v>0</v>
      </c>
      <c r="E101" s="155">
        <v>0</v>
      </c>
      <c r="F101" s="155">
        <v>0</v>
      </c>
      <c r="G101" s="155">
        <f t="shared" si="18"/>
        <v>0</v>
      </c>
    </row>
    <row r="102" spans="1:7" x14ac:dyDescent="0.25">
      <c r="A102" s="83" t="s">
        <v>328</v>
      </c>
      <c r="B102" s="155">
        <v>0</v>
      </c>
      <c r="C102" s="155">
        <v>0</v>
      </c>
      <c r="D102" s="155">
        <v>0</v>
      </c>
      <c r="E102" s="155">
        <v>0</v>
      </c>
      <c r="F102" s="155">
        <v>0</v>
      </c>
      <c r="G102" s="155">
        <f t="shared" si="18"/>
        <v>0</v>
      </c>
    </row>
    <row r="103" spans="1:7" x14ac:dyDescent="0.25">
      <c r="A103" s="82" t="s">
        <v>329</v>
      </c>
      <c r="B103" s="150">
        <f>SUM(B104:B112)</f>
        <v>0</v>
      </c>
      <c r="C103" s="150">
        <f>SUM(C104:C112)</f>
        <v>0</v>
      </c>
      <c r="D103" s="150">
        <v>0</v>
      </c>
      <c r="E103" s="150">
        <f>SUM(E104:E112)</f>
        <v>0</v>
      </c>
      <c r="F103" s="150">
        <f>SUM(F104:F112)</f>
        <v>0</v>
      </c>
      <c r="G103" s="150">
        <f>SUM(G104:G112)</f>
        <v>0</v>
      </c>
    </row>
    <row r="104" spans="1:7" x14ac:dyDescent="0.25">
      <c r="A104" s="83" t="s">
        <v>330</v>
      </c>
      <c r="B104" s="155">
        <v>0</v>
      </c>
      <c r="C104" s="155">
        <v>0</v>
      </c>
      <c r="D104" s="155">
        <v>0</v>
      </c>
      <c r="E104" s="155">
        <v>0</v>
      </c>
      <c r="F104" s="155">
        <v>0</v>
      </c>
      <c r="G104" s="155">
        <f>D104-E104</f>
        <v>0</v>
      </c>
    </row>
    <row r="105" spans="1:7" x14ac:dyDescent="0.25">
      <c r="A105" s="83" t="s">
        <v>331</v>
      </c>
      <c r="B105" s="155">
        <v>0</v>
      </c>
      <c r="C105" s="155">
        <v>0</v>
      </c>
      <c r="D105" s="155">
        <v>0</v>
      </c>
      <c r="E105" s="155">
        <v>0</v>
      </c>
      <c r="F105" s="155">
        <v>0</v>
      </c>
      <c r="G105" s="155">
        <f t="shared" ref="G105:G112" si="19">D105-E105</f>
        <v>0</v>
      </c>
    </row>
    <row r="106" spans="1:7" x14ac:dyDescent="0.25">
      <c r="A106" s="83" t="s">
        <v>332</v>
      </c>
      <c r="B106" s="155">
        <v>0</v>
      </c>
      <c r="C106" s="155">
        <v>0</v>
      </c>
      <c r="D106" s="155">
        <v>0</v>
      </c>
      <c r="E106" s="155">
        <v>0</v>
      </c>
      <c r="F106" s="155">
        <v>0</v>
      </c>
      <c r="G106" s="155">
        <f t="shared" si="19"/>
        <v>0</v>
      </c>
    </row>
    <row r="107" spans="1:7" x14ac:dyDescent="0.25">
      <c r="A107" s="83" t="s">
        <v>333</v>
      </c>
      <c r="B107" s="155">
        <v>0</v>
      </c>
      <c r="C107" s="155">
        <v>0</v>
      </c>
      <c r="D107" s="155">
        <v>0</v>
      </c>
      <c r="E107" s="155">
        <v>0</v>
      </c>
      <c r="F107" s="155">
        <v>0</v>
      </c>
      <c r="G107" s="155">
        <f t="shared" si="19"/>
        <v>0</v>
      </c>
    </row>
    <row r="108" spans="1:7" x14ac:dyDescent="0.25">
      <c r="A108" s="83" t="s">
        <v>334</v>
      </c>
      <c r="B108" s="155">
        <v>0</v>
      </c>
      <c r="C108" s="155">
        <v>0</v>
      </c>
      <c r="D108" s="155">
        <v>0</v>
      </c>
      <c r="E108" s="155">
        <v>0</v>
      </c>
      <c r="F108" s="155">
        <v>0</v>
      </c>
      <c r="G108" s="155">
        <f t="shared" si="19"/>
        <v>0</v>
      </c>
    </row>
    <row r="109" spans="1:7" x14ac:dyDescent="0.25">
      <c r="A109" s="83" t="s">
        <v>335</v>
      </c>
      <c r="B109" s="155">
        <v>0</v>
      </c>
      <c r="C109" s="155">
        <v>0</v>
      </c>
      <c r="D109" s="155">
        <v>0</v>
      </c>
      <c r="E109" s="155">
        <v>0</v>
      </c>
      <c r="F109" s="155">
        <v>0</v>
      </c>
      <c r="G109" s="155">
        <f t="shared" si="19"/>
        <v>0</v>
      </c>
    </row>
    <row r="110" spans="1:7" x14ac:dyDescent="0.25">
      <c r="A110" s="83" t="s">
        <v>336</v>
      </c>
      <c r="B110" s="155">
        <v>0</v>
      </c>
      <c r="C110" s="155">
        <v>0</v>
      </c>
      <c r="D110" s="155">
        <v>0</v>
      </c>
      <c r="E110" s="155">
        <v>0</v>
      </c>
      <c r="F110" s="155">
        <v>0</v>
      </c>
      <c r="G110" s="155">
        <f t="shared" si="19"/>
        <v>0</v>
      </c>
    </row>
    <row r="111" spans="1:7" x14ac:dyDescent="0.25">
      <c r="A111" s="83" t="s">
        <v>337</v>
      </c>
      <c r="B111" s="155">
        <v>0</v>
      </c>
      <c r="C111" s="155">
        <v>0</v>
      </c>
      <c r="D111" s="155">
        <v>0</v>
      </c>
      <c r="E111" s="155">
        <v>0</v>
      </c>
      <c r="F111" s="155">
        <v>0</v>
      </c>
      <c r="G111" s="155">
        <f t="shared" si="19"/>
        <v>0</v>
      </c>
    </row>
    <row r="112" spans="1:7" x14ac:dyDescent="0.25">
      <c r="A112" s="83" t="s">
        <v>338</v>
      </c>
      <c r="B112" s="155">
        <v>0</v>
      </c>
      <c r="C112" s="155">
        <v>0</v>
      </c>
      <c r="D112" s="155">
        <v>0</v>
      </c>
      <c r="E112" s="155">
        <v>0</v>
      </c>
      <c r="F112" s="155">
        <v>0</v>
      </c>
      <c r="G112" s="155">
        <f t="shared" si="19"/>
        <v>0</v>
      </c>
    </row>
    <row r="113" spans="1:7" x14ac:dyDescent="0.25">
      <c r="A113" s="82" t="s">
        <v>339</v>
      </c>
      <c r="B113" s="150">
        <f t="shared" ref="B113:G113" si="20">SUM(B114:B122)</f>
        <v>0</v>
      </c>
      <c r="C113" s="150">
        <f t="shared" si="20"/>
        <v>0</v>
      </c>
      <c r="D113" s="150">
        <f t="shared" si="20"/>
        <v>0</v>
      </c>
      <c r="E113" s="150">
        <f t="shared" si="20"/>
        <v>0</v>
      </c>
      <c r="F113" s="150">
        <f t="shared" si="20"/>
        <v>0</v>
      </c>
      <c r="G113" s="150">
        <f t="shared" si="20"/>
        <v>0</v>
      </c>
    </row>
    <row r="114" spans="1:7" x14ac:dyDescent="0.25">
      <c r="A114" s="83" t="s">
        <v>340</v>
      </c>
      <c r="B114" s="155">
        <v>0</v>
      </c>
      <c r="C114" s="155">
        <v>0</v>
      </c>
      <c r="D114" s="155">
        <v>0</v>
      </c>
      <c r="E114" s="155">
        <v>0</v>
      </c>
      <c r="F114" s="155">
        <v>0</v>
      </c>
      <c r="G114" s="155">
        <f>D114-E114</f>
        <v>0</v>
      </c>
    </row>
    <row r="115" spans="1:7" x14ac:dyDescent="0.25">
      <c r="A115" s="83" t="s">
        <v>341</v>
      </c>
      <c r="B115" s="155">
        <v>0</v>
      </c>
      <c r="C115" s="155">
        <v>0</v>
      </c>
      <c r="D115" s="155">
        <v>0</v>
      </c>
      <c r="E115" s="155">
        <v>0</v>
      </c>
      <c r="F115" s="155">
        <v>0</v>
      </c>
      <c r="G115" s="155">
        <f t="shared" ref="G115:G122" si="21">D115-E115</f>
        <v>0</v>
      </c>
    </row>
    <row r="116" spans="1:7" x14ac:dyDescent="0.25">
      <c r="A116" s="83" t="s">
        <v>342</v>
      </c>
      <c r="B116" s="155">
        <v>0</v>
      </c>
      <c r="C116" s="155">
        <v>0</v>
      </c>
      <c r="D116" s="155">
        <v>0</v>
      </c>
      <c r="E116" s="155">
        <v>0</v>
      </c>
      <c r="F116" s="155">
        <v>0</v>
      </c>
      <c r="G116" s="155">
        <f t="shared" si="21"/>
        <v>0</v>
      </c>
    </row>
    <row r="117" spans="1:7" x14ac:dyDescent="0.25">
      <c r="A117" s="83" t="s">
        <v>343</v>
      </c>
      <c r="B117" s="155">
        <v>0</v>
      </c>
      <c r="C117" s="155">
        <v>0</v>
      </c>
      <c r="D117" s="155">
        <v>0</v>
      </c>
      <c r="E117" s="155">
        <v>0</v>
      </c>
      <c r="F117" s="155">
        <v>0</v>
      </c>
      <c r="G117" s="155">
        <f t="shared" si="21"/>
        <v>0</v>
      </c>
    </row>
    <row r="118" spans="1:7" x14ac:dyDescent="0.25">
      <c r="A118" s="83" t="s">
        <v>344</v>
      </c>
      <c r="B118" s="155">
        <v>0</v>
      </c>
      <c r="C118" s="155">
        <v>0</v>
      </c>
      <c r="D118" s="155">
        <v>0</v>
      </c>
      <c r="E118" s="155">
        <v>0</v>
      </c>
      <c r="F118" s="155">
        <v>0</v>
      </c>
      <c r="G118" s="155">
        <f t="shared" si="21"/>
        <v>0</v>
      </c>
    </row>
    <row r="119" spans="1:7" x14ac:dyDescent="0.25">
      <c r="A119" s="83" t="s">
        <v>345</v>
      </c>
      <c r="B119" s="155">
        <v>0</v>
      </c>
      <c r="C119" s="155">
        <v>0</v>
      </c>
      <c r="D119" s="155">
        <v>0</v>
      </c>
      <c r="E119" s="155">
        <v>0</v>
      </c>
      <c r="F119" s="155">
        <v>0</v>
      </c>
      <c r="G119" s="155">
        <f t="shared" si="21"/>
        <v>0</v>
      </c>
    </row>
    <row r="120" spans="1:7" x14ac:dyDescent="0.25">
      <c r="A120" s="83" t="s">
        <v>346</v>
      </c>
      <c r="B120" s="155">
        <v>0</v>
      </c>
      <c r="C120" s="155">
        <v>0</v>
      </c>
      <c r="D120" s="155">
        <v>0</v>
      </c>
      <c r="E120" s="155">
        <v>0</v>
      </c>
      <c r="F120" s="155">
        <v>0</v>
      </c>
      <c r="G120" s="155">
        <f t="shared" si="21"/>
        <v>0</v>
      </c>
    </row>
    <row r="121" spans="1:7" x14ac:dyDescent="0.25">
      <c r="A121" s="83" t="s">
        <v>347</v>
      </c>
      <c r="B121" s="155">
        <v>0</v>
      </c>
      <c r="C121" s="155">
        <v>0</v>
      </c>
      <c r="D121" s="155">
        <v>0</v>
      </c>
      <c r="E121" s="155">
        <v>0</v>
      </c>
      <c r="F121" s="155">
        <v>0</v>
      </c>
      <c r="G121" s="155">
        <f t="shared" si="21"/>
        <v>0</v>
      </c>
    </row>
    <row r="122" spans="1:7" x14ac:dyDescent="0.25">
      <c r="A122" s="83" t="s">
        <v>348</v>
      </c>
      <c r="B122" s="155">
        <v>0</v>
      </c>
      <c r="C122" s="155">
        <v>0</v>
      </c>
      <c r="D122" s="155">
        <v>0</v>
      </c>
      <c r="E122" s="155">
        <v>0</v>
      </c>
      <c r="F122" s="155">
        <v>0</v>
      </c>
      <c r="G122" s="155">
        <f t="shared" si="21"/>
        <v>0</v>
      </c>
    </row>
    <row r="123" spans="1:7" x14ac:dyDescent="0.25">
      <c r="A123" s="82" t="s">
        <v>349</v>
      </c>
      <c r="B123" s="150">
        <f t="shared" ref="B123:G123" si="22">SUM(B124:B132)</f>
        <v>0</v>
      </c>
      <c r="C123" s="150">
        <f t="shared" si="22"/>
        <v>0</v>
      </c>
      <c r="D123" s="150">
        <f t="shared" si="22"/>
        <v>0</v>
      </c>
      <c r="E123" s="150">
        <f t="shared" si="22"/>
        <v>0</v>
      </c>
      <c r="F123" s="150">
        <f t="shared" si="22"/>
        <v>0</v>
      </c>
      <c r="G123" s="150">
        <f t="shared" si="22"/>
        <v>0</v>
      </c>
    </row>
    <row r="124" spans="1:7" x14ac:dyDescent="0.25">
      <c r="A124" s="83" t="s">
        <v>350</v>
      </c>
      <c r="B124" s="155">
        <v>0</v>
      </c>
      <c r="C124" s="155">
        <v>0</v>
      </c>
      <c r="D124" s="155">
        <v>0</v>
      </c>
      <c r="E124" s="155">
        <v>0</v>
      </c>
      <c r="F124" s="155">
        <v>0</v>
      </c>
      <c r="G124" s="155">
        <f>D124-E124</f>
        <v>0</v>
      </c>
    </row>
    <row r="125" spans="1:7" x14ac:dyDescent="0.25">
      <c r="A125" s="83" t="s">
        <v>351</v>
      </c>
      <c r="B125" s="155">
        <v>0</v>
      </c>
      <c r="C125" s="155">
        <v>0</v>
      </c>
      <c r="D125" s="155">
        <v>0</v>
      </c>
      <c r="E125" s="155">
        <v>0</v>
      </c>
      <c r="F125" s="155">
        <v>0</v>
      </c>
      <c r="G125" s="155">
        <f t="shared" ref="G125:G132" si="23">D125-E125</f>
        <v>0</v>
      </c>
    </row>
    <row r="126" spans="1:7" x14ac:dyDescent="0.25">
      <c r="A126" s="83" t="s">
        <v>352</v>
      </c>
      <c r="B126" s="155">
        <v>0</v>
      </c>
      <c r="C126" s="155">
        <v>0</v>
      </c>
      <c r="D126" s="155">
        <v>0</v>
      </c>
      <c r="E126" s="155">
        <v>0</v>
      </c>
      <c r="F126" s="155">
        <v>0</v>
      </c>
      <c r="G126" s="155">
        <f t="shared" si="23"/>
        <v>0</v>
      </c>
    </row>
    <row r="127" spans="1:7" x14ac:dyDescent="0.25">
      <c r="A127" s="83" t="s">
        <v>353</v>
      </c>
      <c r="B127" s="155">
        <v>0</v>
      </c>
      <c r="C127" s="155">
        <v>0</v>
      </c>
      <c r="D127" s="155">
        <v>0</v>
      </c>
      <c r="E127" s="155">
        <v>0</v>
      </c>
      <c r="F127" s="155">
        <v>0</v>
      </c>
      <c r="G127" s="155">
        <f t="shared" si="23"/>
        <v>0</v>
      </c>
    </row>
    <row r="128" spans="1:7" x14ac:dyDescent="0.25">
      <c r="A128" s="83" t="s">
        <v>354</v>
      </c>
      <c r="B128" s="155">
        <v>0</v>
      </c>
      <c r="C128" s="155">
        <v>0</v>
      </c>
      <c r="D128" s="155">
        <v>0</v>
      </c>
      <c r="E128" s="155">
        <v>0</v>
      </c>
      <c r="F128" s="155">
        <v>0</v>
      </c>
      <c r="G128" s="155">
        <f t="shared" si="23"/>
        <v>0</v>
      </c>
    </row>
    <row r="129" spans="1:7" x14ac:dyDescent="0.25">
      <c r="A129" s="83" t="s">
        <v>355</v>
      </c>
      <c r="B129" s="155">
        <v>0</v>
      </c>
      <c r="C129" s="155">
        <v>0</v>
      </c>
      <c r="D129" s="155">
        <v>0</v>
      </c>
      <c r="E129" s="155">
        <v>0</v>
      </c>
      <c r="F129" s="155">
        <v>0</v>
      </c>
      <c r="G129" s="155">
        <f t="shared" si="23"/>
        <v>0</v>
      </c>
    </row>
    <row r="130" spans="1:7" x14ac:dyDescent="0.25">
      <c r="A130" s="83" t="s">
        <v>356</v>
      </c>
      <c r="B130" s="155">
        <v>0</v>
      </c>
      <c r="C130" s="155">
        <v>0</v>
      </c>
      <c r="D130" s="155">
        <v>0</v>
      </c>
      <c r="E130" s="155">
        <v>0</v>
      </c>
      <c r="F130" s="155">
        <v>0</v>
      </c>
      <c r="G130" s="155">
        <f t="shared" si="23"/>
        <v>0</v>
      </c>
    </row>
    <row r="131" spans="1:7" x14ac:dyDescent="0.25">
      <c r="A131" s="83" t="s">
        <v>357</v>
      </c>
      <c r="B131" s="155">
        <v>0</v>
      </c>
      <c r="C131" s="155">
        <v>0</v>
      </c>
      <c r="D131" s="155">
        <v>0</v>
      </c>
      <c r="E131" s="155">
        <v>0</v>
      </c>
      <c r="F131" s="155">
        <v>0</v>
      </c>
      <c r="G131" s="155">
        <f t="shared" si="23"/>
        <v>0</v>
      </c>
    </row>
    <row r="132" spans="1:7" x14ac:dyDescent="0.25">
      <c r="A132" s="83" t="s">
        <v>358</v>
      </c>
      <c r="B132" s="155">
        <v>0</v>
      </c>
      <c r="C132" s="155">
        <v>0</v>
      </c>
      <c r="D132" s="155">
        <v>0</v>
      </c>
      <c r="E132" s="155">
        <v>0</v>
      </c>
      <c r="F132" s="155">
        <v>0</v>
      </c>
      <c r="G132" s="155">
        <f t="shared" si="23"/>
        <v>0</v>
      </c>
    </row>
    <row r="133" spans="1:7" x14ac:dyDescent="0.25">
      <c r="A133" s="82" t="s">
        <v>359</v>
      </c>
      <c r="B133" s="150">
        <f t="shared" ref="B133:G133" si="24">SUM(B134:B136)</f>
        <v>0</v>
      </c>
      <c r="C133" s="150">
        <f t="shared" si="24"/>
        <v>0</v>
      </c>
      <c r="D133" s="150">
        <f t="shared" si="24"/>
        <v>0</v>
      </c>
      <c r="E133" s="150">
        <f t="shared" si="24"/>
        <v>0</v>
      </c>
      <c r="F133" s="150">
        <f t="shared" si="24"/>
        <v>0</v>
      </c>
      <c r="G133" s="150">
        <f t="shared" si="24"/>
        <v>0</v>
      </c>
    </row>
    <row r="134" spans="1:7" x14ac:dyDescent="0.25">
      <c r="A134" s="83" t="s">
        <v>360</v>
      </c>
      <c r="B134" s="155">
        <v>0</v>
      </c>
      <c r="C134" s="155">
        <v>0</v>
      </c>
      <c r="D134" s="155">
        <v>0</v>
      </c>
      <c r="E134" s="155">
        <v>0</v>
      </c>
      <c r="F134" s="155">
        <v>0</v>
      </c>
      <c r="G134" s="155">
        <f>D134-E134</f>
        <v>0</v>
      </c>
    </row>
    <row r="135" spans="1:7" x14ac:dyDescent="0.25">
      <c r="A135" s="83" t="s">
        <v>361</v>
      </c>
      <c r="B135" s="155">
        <v>0</v>
      </c>
      <c r="C135" s="155">
        <v>0</v>
      </c>
      <c r="D135" s="155">
        <v>0</v>
      </c>
      <c r="E135" s="155">
        <v>0</v>
      </c>
      <c r="F135" s="155">
        <v>0</v>
      </c>
      <c r="G135" s="155">
        <f t="shared" ref="G135:G136" si="25">D135-E135</f>
        <v>0</v>
      </c>
    </row>
    <row r="136" spans="1:7" x14ac:dyDescent="0.25">
      <c r="A136" s="83" t="s">
        <v>362</v>
      </c>
      <c r="B136" s="155">
        <v>0</v>
      </c>
      <c r="C136" s="155">
        <v>0</v>
      </c>
      <c r="D136" s="155">
        <v>0</v>
      </c>
      <c r="E136" s="155">
        <v>0</v>
      </c>
      <c r="F136" s="155">
        <v>0</v>
      </c>
      <c r="G136" s="155">
        <f t="shared" si="25"/>
        <v>0</v>
      </c>
    </row>
    <row r="137" spans="1:7" x14ac:dyDescent="0.25">
      <c r="A137" s="82" t="s">
        <v>363</v>
      </c>
      <c r="B137" s="150">
        <f t="shared" ref="B137:G137" si="26">SUM(B138:B142,B144:B145)</f>
        <v>0</v>
      </c>
      <c r="C137" s="150">
        <f t="shared" si="26"/>
        <v>0</v>
      </c>
      <c r="D137" s="150">
        <f t="shared" si="26"/>
        <v>0</v>
      </c>
      <c r="E137" s="150">
        <f t="shared" si="26"/>
        <v>0</v>
      </c>
      <c r="F137" s="150">
        <f t="shared" si="26"/>
        <v>0</v>
      </c>
      <c r="G137" s="150">
        <f t="shared" si="26"/>
        <v>0</v>
      </c>
    </row>
    <row r="138" spans="1:7" x14ac:dyDescent="0.25">
      <c r="A138" s="83" t="s">
        <v>364</v>
      </c>
      <c r="B138" s="155">
        <v>0</v>
      </c>
      <c r="C138" s="155">
        <v>0</v>
      </c>
      <c r="D138" s="155">
        <v>0</v>
      </c>
      <c r="E138" s="155">
        <v>0</v>
      </c>
      <c r="F138" s="155">
        <v>0</v>
      </c>
      <c r="G138" s="155">
        <f>D138-E138</f>
        <v>0</v>
      </c>
    </row>
    <row r="139" spans="1:7" x14ac:dyDescent="0.25">
      <c r="A139" s="83" t="s">
        <v>365</v>
      </c>
      <c r="B139" s="155">
        <v>0</v>
      </c>
      <c r="C139" s="155">
        <v>0</v>
      </c>
      <c r="D139" s="155">
        <v>0</v>
      </c>
      <c r="E139" s="155">
        <v>0</v>
      </c>
      <c r="F139" s="155">
        <v>0</v>
      </c>
      <c r="G139" s="155">
        <f t="shared" ref="G139:G145" si="27">D139-E139</f>
        <v>0</v>
      </c>
    </row>
    <row r="140" spans="1:7" x14ac:dyDescent="0.25">
      <c r="A140" s="83" t="s">
        <v>366</v>
      </c>
      <c r="B140" s="155">
        <v>0</v>
      </c>
      <c r="C140" s="155">
        <v>0</v>
      </c>
      <c r="D140" s="155">
        <v>0</v>
      </c>
      <c r="E140" s="155">
        <v>0</v>
      </c>
      <c r="F140" s="155">
        <v>0</v>
      </c>
      <c r="G140" s="155">
        <f t="shared" si="27"/>
        <v>0</v>
      </c>
    </row>
    <row r="141" spans="1:7" x14ac:dyDescent="0.25">
      <c r="A141" s="83" t="s">
        <v>367</v>
      </c>
      <c r="B141" s="155">
        <v>0</v>
      </c>
      <c r="C141" s="155">
        <v>0</v>
      </c>
      <c r="D141" s="155">
        <v>0</v>
      </c>
      <c r="E141" s="155">
        <v>0</v>
      </c>
      <c r="F141" s="155">
        <v>0</v>
      </c>
      <c r="G141" s="155">
        <f t="shared" si="27"/>
        <v>0</v>
      </c>
    </row>
    <row r="142" spans="1:7" x14ac:dyDescent="0.25">
      <c r="A142" s="83" t="s">
        <v>368</v>
      </c>
      <c r="B142" s="155">
        <v>0</v>
      </c>
      <c r="C142" s="155">
        <v>0</v>
      </c>
      <c r="D142" s="155">
        <v>0</v>
      </c>
      <c r="E142" s="155">
        <v>0</v>
      </c>
      <c r="F142" s="155">
        <v>0</v>
      </c>
      <c r="G142" s="155">
        <f t="shared" si="27"/>
        <v>0</v>
      </c>
    </row>
    <row r="143" spans="1:7" x14ac:dyDescent="0.25">
      <c r="A143" s="83" t="s">
        <v>369</v>
      </c>
      <c r="B143" s="155">
        <v>0</v>
      </c>
      <c r="C143" s="155">
        <v>0</v>
      </c>
      <c r="D143" s="155">
        <v>0</v>
      </c>
      <c r="E143" s="155">
        <v>0</v>
      </c>
      <c r="F143" s="155">
        <v>0</v>
      </c>
      <c r="G143" s="155">
        <f t="shared" si="27"/>
        <v>0</v>
      </c>
    </row>
    <row r="144" spans="1:7" x14ac:dyDescent="0.25">
      <c r="A144" s="83" t="s">
        <v>370</v>
      </c>
      <c r="B144" s="155">
        <v>0</v>
      </c>
      <c r="C144" s="155">
        <v>0</v>
      </c>
      <c r="D144" s="155">
        <v>0</v>
      </c>
      <c r="E144" s="155">
        <v>0</v>
      </c>
      <c r="F144" s="155">
        <v>0</v>
      </c>
      <c r="G144" s="155">
        <f t="shared" si="27"/>
        <v>0</v>
      </c>
    </row>
    <row r="145" spans="1:7" x14ac:dyDescent="0.25">
      <c r="A145" s="83" t="s">
        <v>371</v>
      </c>
      <c r="B145" s="155">
        <v>0</v>
      </c>
      <c r="C145" s="155">
        <v>0</v>
      </c>
      <c r="D145" s="155">
        <v>0</v>
      </c>
      <c r="E145" s="155">
        <v>0</v>
      </c>
      <c r="F145" s="155">
        <v>0</v>
      </c>
      <c r="G145" s="155">
        <f t="shared" si="27"/>
        <v>0</v>
      </c>
    </row>
    <row r="146" spans="1:7" x14ac:dyDescent="0.25">
      <c r="A146" s="82" t="s">
        <v>372</v>
      </c>
      <c r="B146" s="150">
        <f t="shared" ref="B146:G146" si="28">SUM(B147:B149)</f>
        <v>0</v>
      </c>
      <c r="C146" s="150">
        <f t="shared" si="28"/>
        <v>0</v>
      </c>
      <c r="D146" s="150">
        <f t="shared" si="28"/>
        <v>0</v>
      </c>
      <c r="E146" s="150">
        <f t="shared" si="28"/>
        <v>0</v>
      </c>
      <c r="F146" s="150">
        <f t="shared" si="28"/>
        <v>0</v>
      </c>
      <c r="G146" s="150">
        <f t="shared" si="28"/>
        <v>0</v>
      </c>
    </row>
    <row r="147" spans="1:7" x14ac:dyDescent="0.25">
      <c r="A147" s="83" t="s">
        <v>373</v>
      </c>
      <c r="B147" s="155">
        <v>0</v>
      </c>
      <c r="C147" s="155">
        <v>0</v>
      </c>
      <c r="D147" s="155">
        <v>0</v>
      </c>
      <c r="E147" s="155">
        <v>0</v>
      </c>
      <c r="F147" s="155">
        <v>0</v>
      </c>
      <c r="G147" s="155">
        <f>D147-E147</f>
        <v>0</v>
      </c>
    </row>
    <row r="148" spans="1:7" x14ac:dyDescent="0.25">
      <c r="A148" s="83" t="s">
        <v>374</v>
      </c>
      <c r="B148" s="155">
        <v>0</v>
      </c>
      <c r="C148" s="155">
        <v>0</v>
      </c>
      <c r="D148" s="155">
        <v>0</v>
      </c>
      <c r="E148" s="155">
        <v>0</v>
      </c>
      <c r="F148" s="155">
        <v>0</v>
      </c>
      <c r="G148" s="155">
        <f t="shared" ref="G148:G149" si="29">D148-E148</f>
        <v>0</v>
      </c>
    </row>
    <row r="149" spans="1:7" x14ac:dyDescent="0.25">
      <c r="A149" s="83" t="s">
        <v>375</v>
      </c>
      <c r="B149" s="155">
        <v>0</v>
      </c>
      <c r="C149" s="155">
        <v>0</v>
      </c>
      <c r="D149" s="155">
        <v>0</v>
      </c>
      <c r="E149" s="155">
        <v>0</v>
      </c>
      <c r="F149" s="155">
        <v>0</v>
      </c>
      <c r="G149" s="155">
        <f t="shared" si="29"/>
        <v>0</v>
      </c>
    </row>
    <row r="150" spans="1:7" x14ac:dyDescent="0.25">
      <c r="A150" s="82" t="s">
        <v>376</v>
      </c>
      <c r="B150" s="150">
        <f t="shared" ref="B150:G150" si="30">SUM(B151:B157)</f>
        <v>0</v>
      </c>
      <c r="C150" s="150">
        <f t="shared" si="30"/>
        <v>0</v>
      </c>
      <c r="D150" s="150">
        <f t="shared" si="30"/>
        <v>0</v>
      </c>
      <c r="E150" s="150">
        <f t="shared" si="30"/>
        <v>0</v>
      </c>
      <c r="F150" s="150">
        <f t="shared" si="30"/>
        <v>0</v>
      </c>
      <c r="G150" s="150">
        <f t="shared" si="30"/>
        <v>0</v>
      </c>
    </row>
    <row r="151" spans="1:7" x14ac:dyDescent="0.25">
      <c r="A151" s="83" t="s">
        <v>377</v>
      </c>
      <c r="B151" s="155">
        <v>0</v>
      </c>
      <c r="C151" s="155">
        <v>0</v>
      </c>
      <c r="D151" s="155">
        <v>0</v>
      </c>
      <c r="E151" s="155">
        <v>0</v>
      </c>
      <c r="F151" s="155">
        <v>0</v>
      </c>
      <c r="G151" s="155">
        <f>D151-E151</f>
        <v>0</v>
      </c>
    </row>
    <row r="152" spans="1:7" x14ac:dyDescent="0.25">
      <c r="A152" s="83" t="s">
        <v>378</v>
      </c>
      <c r="B152" s="155">
        <v>0</v>
      </c>
      <c r="C152" s="155">
        <v>0</v>
      </c>
      <c r="D152" s="155">
        <v>0</v>
      </c>
      <c r="E152" s="155">
        <v>0</v>
      </c>
      <c r="F152" s="155">
        <v>0</v>
      </c>
      <c r="G152" s="155">
        <f t="shared" ref="G152:G157" si="31">D152-E152</f>
        <v>0</v>
      </c>
    </row>
    <row r="153" spans="1:7" x14ac:dyDescent="0.25">
      <c r="A153" s="83" t="s">
        <v>379</v>
      </c>
      <c r="B153" s="155">
        <v>0</v>
      </c>
      <c r="C153" s="155">
        <v>0</v>
      </c>
      <c r="D153" s="155">
        <v>0</v>
      </c>
      <c r="E153" s="155">
        <v>0</v>
      </c>
      <c r="F153" s="155">
        <v>0</v>
      </c>
      <c r="G153" s="155">
        <f t="shared" si="31"/>
        <v>0</v>
      </c>
    </row>
    <row r="154" spans="1:7" x14ac:dyDescent="0.25">
      <c r="A154" s="85" t="s">
        <v>380</v>
      </c>
      <c r="B154" s="155">
        <v>0</v>
      </c>
      <c r="C154" s="155">
        <v>0</v>
      </c>
      <c r="D154" s="155">
        <v>0</v>
      </c>
      <c r="E154" s="155">
        <v>0</v>
      </c>
      <c r="F154" s="155">
        <v>0</v>
      </c>
      <c r="G154" s="155">
        <f t="shared" si="31"/>
        <v>0</v>
      </c>
    </row>
    <row r="155" spans="1:7" x14ac:dyDescent="0.25">
      <c r="A155" s="83" t="s">
        <v>381</v>
      </c>
      <c r="B155" s="155">
        <v>0</v>
      </c>
      <c r="C155" s="155">
        <v>0</v>
      </c>
      <c r="D155" s="155">
        <v>0</v>
      </c>
      <c r="E155" s="155">
        <v>0</v>
      </c>
      <c r="F155" s="155">
        <v>0</v>
      </c>
      <c r="G155" s="155">
        <f t="shared" si="31"/>
        <v>0</v>
      </c>
    </row>
    <row r="156" spans="1:7" x14ac:dyDescent="0.25">
      <c r="A156" s="83" t="s">
        <v>382</v>
      </c>
      <c r="B156" s="155">
        <v>0</v>
      </c>
      <c r="C156" s="155">
        <v>0</v>
      </c>
      <c r="D156" s="155">
        <v>0</v>
      </c>
      <c r="E156" s="155">
        <v>0</v>
      </c>
      <c r="F156" s="155">
        <v>0</v>
      </c>
      <c r="G156" s="155">
        <f t="shared" si="31"/>
        <v>0</v>
      </c>
    </row>
    <row r="157" spans="1:7" x14ac:dyDescent="0.25">
      <c r="A157" s="83" t="s">
        <v>383</v>
      </c>
      <c r="B157" s="155">
        <v>0</v>
      </c>
      <c r="C157" s="155">
        <v>0</v>
      </c>
      <c r="D157" s="155">
        <v>0</v>
      </c>
      <c r="E157" s="155">
        <v>0</v>
      </c>
      <c r="F157" s="155">
        <v>0</v>
      </c>
      <c r="G157" s="155">
        <f t="shared" si="31"/>
        <v>0</v>
      </c>
    </row>
    <row r="158" spans="1:7" x14ac:dyDescent="0.25">
      <c r="A158" s="86"/>
      <c r="B158" s="156"/>
      <c r="C158" s="156"/>
      <c r="D158" s="156"/>
      <c r="E158" s="156"/>
      <c r="F158" s="156"/>
      <c r="G158" s="156"/>
    </row>
    <row r="159" spans="1:7" x14ac:dyDescent="0.25">
      <c r="A159" s="29" t="s">
        <v>385</v>
      </c>
      <c r="B159" s="157">
        <f t="shared" ref="B159:G159" si="32">B9+B84</f>
        <v>17739091.649999999</v>
      </c>
      <c r="C159" s="157">
        <f t="shared" si="32"/>
        <v>3688798.85</v>
      </c>
      <c r="D159" s="157">
        <f t="shared" si="32"/>
        <v>21427890.5</v>
      </c>
      <c r="E159" s="157">
        <f t="shared" si="32"/>
        <v>20734071.68</v>
      </c>
      <c r="F159" s="157">
        <f t="shared" si="32"/>
        <v>20378670.779999997</v>
      </c>
      <c r="G159" s="157">
        <f t="shared" si="32"/>
        <v>693818.8199999989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7" zoomScaleNormal="100" workbookViewId="0">
      <selection activeCell="C12" sqref="C12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386</v>
      </c>
      <c r="B1" s="199"/>
      <c r="C1" s="199"/>
      <c r="D1" s="199"/>
      <c r="E1" s="199"/>
      <c r="F1" s="199"/>
      <c r="G1" s="200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93" t="s">
        <v>6</v>
      </c>
      <c r="B7" s="195" t="s">
        <v>304</v>
      </c>
      <c r="C7" s="195"/>
      <c r="D7" s="195"/>
      <c r="E7" s="195"/>
      <c r="F7" s="195"/>
      <c r="G7" s="197" t="s">
        <v>305</v>
      </c>
    </row>
    <row r="8" spans="1:7" ht="30" x14ac:dyDescent="0.25">
      <c r="A8" s="194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96"/>
    </row>
    <row r="9" spans="1:7" ht="15.75" customHeight="1" x14ac:dyDescent="0.25">
      <c r="A9" s="26" t="s">
        <v>388</v>
      </c>
      <c r="B9" s="143">
        <f t="shared" ref="B9:G9" si="0">SUM(B10:B28)</f>
        <v>17739091.649999999</v>
      </c>
      <c r="C9" s="143">
        <f t="shared" si="0"/>
        <v>3688798.8499999992</v>
      </c>
      <c r="D9" s="143">
        <f t="shared" si="0"/>
        <v>21427890.500000004</v>
      </c>
      <c r="E9" s="143">
        <f t="shared" si="0"/>
        <v>20734071.68</v>
      </c>
      <c r="F9" s="143">
        <f t="shared" si="0"/>
        <v>20378670.780000001</v>
      </c>
      <c r="G9" s="143">
        <f t="shared" si="0"/>
        <v>693818.8200000003</v>
      </c>
    </row>
    <row r="10" spans="1:7" x14ac:dyDescent="0.25">
      <c r="A10" s="162" t="s">
        <v>565</v>
      </c>
      <c r="B10" s="163">
        <v>605398.99</v>
      </c>
      <c r="C10" s="179">
        <v>-18604.96</v>
      </c>
      <c r="D10" s="178">
        <v>586794.03</v>
      </c>
      <c r="E10" s="179">
        <v>517162.2</v>
      </c>
      <c r="F10" s="179">
        <v>509660.32</v>
      </c>
      <c r="G10" s="178">
        <v>69631.830000000016</v>
      </c>
    </row>
    <row r="11" spans="1:7" x14ac:dyDescent="0.25">
      <c r="A11" s="162" t="s">
        <v>566</v>
      </c>
      <c r="B11" s="163">
        <v>743651.66</v>
      </c>
      <c r="C11" s="179">
        <v>2730352.36</v>
      </c>
      <c r="D11" s="178">
        <v>3474004.02</v>
      </c>
      <c r="E11" s="179">
        <v>3271802.79</v>
      </c>
      <c r="F11" s="179">
        <v>3264582.85</v>
      </c>
      <c r="G11" s="178">
        <v>202201.22999999998</v>
      </c>
    </row>
    <row r="12" spans="1:7" x14ac:dyDescent="0.25">
      <c r="A12" s="162" t="s">
        <v>567</v>
      </c>
      <c r="B12" s="163">
        <v>1125062.68</v>
      </c>
      <c r="C12" s="179">
        <v>505567.56</v>
      </c>
      <c r="D12" s="178">
        <v>1630630.24</v>
      </c>
      <c r="E12" s="179">
        <v>1568609.82</v>
      </c>
      <c r="F12" s="179">
        <v>1548274.68</v>
      </c>
      <c r="G12" s="178">
        <v>62020.419999999925</v>
      </c>
    </row>
    <row r="13" spans="1:7" x14ac:dyDescent="0.25">
      <c r="A13" s="162" t="s">
        <v>568</v>
      </c>
      <c r="B13" s="163">
        <v>428305.91</v>
      </c>
      <c r="C13" s="179">
        <v>0</v>
      </c>
      <c r="D13" s="178">
        <v>428305.91</v>
      </c>
      <c r="E13" s="179">
        <v>425512.03</v>
      </c>
      <c r="F13" s="179">
        <v>413237.45</v>
      </c>
      <c r="G13" s="178">
        <v>2793.8799999999464</v>
      </c>
    </row>
    <row r="14" spans="1:7" x14ac:dyDescent="0.25">
      <c r="A14" s="162" t="s">
        <v>569</v>
      </c>
      <c r="B14" s="163">
        <v>408439.76</v>
      </c>
      <c r="C14" s="179">
        <v>-12455.2</v>
      </c>
      <c r="D14" s="178">
        <v>395984.56</v>
      </c>
      <c r="E14" s="179">
        <v>377456.93</v>
      </c>
      <c r="F14" s="179">
        <v>367261.2</v>
      </c>
      <c r="G14" s="178">
        <v>18527.630000000005</v>
      </c>
    </row>
    <row r="15" spans="1:7" x14ac:dyDescent="0.25">
      <c r="A15" s="162" t="s">
        <v>570</v>
      </c>
      <c r="B15" s="163">
        <v>1544889.12</v>
      </c>
      <c r="C15" s="179">
        <v>50863.59</v>
      </c>
      <c r="D15" s="178">
        <v>1595752.7100000002</v>
      </c>
      <c r="E15" s="179">
        <v>1594278.12</v>
      </c>
      <c r="F15" s="179">
        <v>1565016.19</v>
      </c>
      <c r="G15" s="178">
        <v>1474.5900000000838</v>
      </c>
    </row>
    <row r="16" spans="1:7" x14ac:dyDescent="0.25">
      <c r="A16" s="162" t="s">
        <v>571</v>
      </c>
      <c r="B16" s="163">
        <v>730510.4</v>
      </c>
      <c r="C16" s="179">
        <v>70000</v>
      </c>
      <c r="D16" s="178">
        <v>800510.4</v>
      </c>
      <c r="E16" s="179">
        <v>798533.39</v>
      </c>
      <c r="F16" s="179">
        <v>787379.08</v>
      </c>
      <c r="G16" s="178">
        <v>1977.0100000000093</v>
      </c>
    </row>
    <row r="17" spans="1:7" s="140" customFormat="1" x14ac:dyDescent="0.25">
      <c r="A17" s="162" t="s">
        <v>572</v>
      </c>
      <c r="B17" s="163">
        <v>153378.32</v>
      </c>
      <c r="C17" s="179">
        <v>0</v>
      </c>
      <c r="D17" s="178">
        <v>153378.32</v>
      </c>
      <c r="E17" s="179">
        <v>152986.31</v>
      </c>
      <c r="F17" s="179">
        <v>148618.65</v>
      </c>
      <c r="G17" s="178">
        <v>392.01000000000931</v>
      </c>
    </row>
    <row r="18" spans="1:7" s="140" customFormat="1" x14ac:dyDescent="0.25">
      <c r="A18" s="162" t="s">
        <v>573</v>
      </c>
      <c r="B18" s="163">
        <v>335337.76</v>
      </c>
      <c r="C18" s="179">
        <v>12259.11</v>
      </c>
      <c r="D18" s="178">
        <v>347596.87</v>
      </c>
      <c r="E18" s="179">
        <v>320891.8</v>
      </c>
      <c r="F18" s="179">
        <v>312293.90999999997</v>
      </c>
      <c r="G18" s="178">
        <v>26705.070000000007</v>
      </c>
    </row>
    <row r="19" spans="1:7" s="140" customFormat="1" x14ac:dyDescent="0.25">
      <c r="A19" s="162" t="s">
        <v>574</v>
      </c>
      <c r="B19" s="163">
        <v>818377.51</v>
      </c>
      <c r="C19" s="179">
        <v>22000.04</v>
      </c>
      <c r="D19" s="178">
        <v>840377.55</v>
      </c>
      <c r="E19" s="179">
        <v>836337.83</v>
      </c>
      <c r="F19" s="179">
        <v>813494.76</v>
      </c>
      <c r="G19" s="178">
        <v>4039.7200000000885</v>
      </c>
    </row>
    <row r="20" spans="1:7" s="140" customFormat="1" x14ac:dyDescent="0.25">
      <c r="A20" s="162" t="s">
        <v>575</v>
      </c>
      <c r="B20" s="163">
        <v>1210401.25</v>
      </c>
      <c r="C20" s="179">
        <v>46889.98</v>
      </c>
      <c r="D20" s="178">
        <v>1257291.23</v>
      </c>
      <c r="E20" s="179">
        <v>1213524.8799999999</v>
      </c>
      <c r="F20" s="179">
        <v>1184518.98</v>
      </c>
      <c r="G20" s="178">
        <v>43766.350000000093</v>
      </c>
    </row>
    <row r="21" spans="1:7" s="140" customFormat="1" x14ac:dyDescent="0.25">
      <c r="A21" s="162" t="s">
        <v>576</v>
      </c>
      <c r="B21" s="163">
        <v>158135.28</v>
      </c>
      <c r="C21" s="179">
        <v>508.26</v>
      </c>
      <c r="D21" s="178">
        <v>158643.54</v>
      </c>
      <c r="E21" s="179">
        <v>158238.48000000001</v>
      </c>
      <c r="F21" s="179">
        <v>153736.26999999999</v>
      </c>
      <c r="G21" s="178">
        <v>405.05999999999767</v>
      </c>
    </row>
    <row r="22" spans="1:7" s="140" customFormat="1" x14ac:dyDescent="0.25">
      <c r="A22" s="162" t="s">
        <v>577</v>
      </c>
      <c r="B22" s="163">
        <v>2741221.07</v>
      </c>
      <c r="C22" s="179">
        <v>351854.98</v>
      </c>
      <c r="D22" s="178">
        <v>3093076.05</v>
      </c>
      <c r="E22" s="179">
        <v>3059190.77</v>
      </c>
      <c r="F22" s="179">
        <v>3037624.17</v>
      </c>
      <c r="G22" s="178">
        <v>33885.279999999795</v>
      </c>
    </row>
    <row r="23" spans="1:7" s="140" customFormat="1" x14ac:dyDescent="0.25">
      <c r="A23" s="162" t="s">
        <v>578</v>
      </c>
      <c r="B23" s="163">
        <v>492553.32</v>
      </c>
      <c r="C23" s="179">
        <v>8066.14</v>
      </c>
      <c r="D23" s="178">
        <v>500619.46</v>
      </c>
      <c r="E23" s="179">
        <v>401428.13</v>
      </c>
      <c r="F23" s="179">
        <v>393419.82</v>
      </c>
      <c r="G23" s="178">
        <v>99191.330000000016</v>
      </c>
    </row>
    <row r="24" spans="1:7" s="140" customFormat="1" x14ac:dyDescent="0.25">
      <c r="A24" s="162" t="s">
        <v>579</v>
      </c>
      <c r="B24" s="163">
        <v>1400888.6</v>
      </c>
      <c r="C24" s="179">
        <v>588.61</v>
      </c>
      <c r="D24" s="178">
        <v>1401477.2100000002</v>
      </c>
      <c r="E24" s="179">
        <v>1378389.87</v>
      </c>
      <c r="F24" s="179">
        <v>1344887.87</v>
      </c>
      <c r="G24" s="178">
        <v>23087.340000000084</v>
      </c>
    </row>
    <row r="25" spans="1:7" s="140" customFormat="1" x14ac:dyDescent="0.25">
      <c r="A25" s="162" t="s">
        <v>580</v>
      </c>
      <c r="B25" s="163">
        <v>157318.1</v>
      </c>
      <c r="C25" s="179">
        <v>-1082.24</v>
      </c>
      <c r="D25" s="178">
        <v>156235.86000000002</v>
      </c>
      <c r="E25" s="179">
        <v>153951.25</v>
      </c>
      <c r="F25" s="179">
        <v>149521.98000000001</v>
      </c>
      <c r="G25" s="178">
        <v>2284.6100000000151</v>
      </c>
    </row>
    <row r="26" spans="1:7" s="140" customFormat="1" x14ac:dyDescent="0.25">
      <c r="A26" s="162" t="s">
        <v>581</v>
      </c>
      <c r="B26" s="163">
        <v>3387990.29</v>
      </c>
      <c r="C26" s="179">
        <v>-281419.19</v>
      </c>
      <c r="D26" s="178">
        <v>3106571.1</v>
      </c>
      <c r="E26" s="179">
        <v>3048851.3</v>
      </c>
      <c r="F26" s="179">
        <v>2958504.42</v>
      </c>
      <c r="G26" s="178">
        <v>57719.800000000279</v>
      </c>
    </row>
    <row r="27" spans="1:7" s="140" customFormat="1" x14ac:dyDescent="0.25">
      <c r="A27" s="162" t="s">
        <v>582</v>
      </c>
      <c r="B27" s="163">
        <v>843926.55</v>
      </c>
      <c r="C27" s="179">
        <v>278665.7</v>
      </c>
      <c r="D27" s="178">
        <v>1122592.25</v>
      </c>
      <c r="E27" s="179">
        <v>1108248.81</v>
      </c>
      <c r="F27" s="179">
        <v>1088959.1000000001</v>
      </c>
      <c r="G27" s="178">
        <v>14343.439999999944</v>
      </c>
    </row>
    <row r="28" spans="1:7" s="140" customFormat="1" x14ac:dyDescent="0.25">
      <c r="A28" s="162" t="s">
        <v>583</v>
      </c>
      <c r="B28" s="163">
        <v>453305.08</v>
      </c>
      <c r="C28" s="179">
        <v>-75255.89</v>
      </c>
      <c r="D28" s="178">
        <v>378049.19</v>
      </c>
      <c r="E28" s="179">
        <v>348676.97</v>
      </c>
      <c r="F28" s="179">
        <v>337679.08</v>
      </c>
      <c r="G28" s="178">
        <v>29372.22000000003</v>
      </c>
    </row>
    <row r="29" spans="1:7" x14ac:dyDescent="0.25">
      <c r="A29" s="30" t="s">
        <v>153</v>
      </c>
      <c r="B29" s="142"/>
      <c r="C29" s="142"/>
      <c r="D29" s="142"/>
      <c r="E29" s="142"/>
      <c r="F29" s="142"/>
      <c r="G29" s="142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3">
        <f t="shared" ref="B40:G40" si="2">SUM(B30,B9)</f>
        <v>17739091.649999999</v>
      </c>
      <c r="C40" s="143">
        <f t="shared" si="2"/>
        <v>3688798.8499999992</v>
      </c>
      <c r="D40" s="143">
        <f t="shared" si="2"/>
        <v>21427890.500000004</v>
      </c>
      <c r="E40" s="143">
        <f t="shared" si="2"/>
        <v>20734071.68</v>
      </c>
      <c r="F40" s="143">
        <f t="shared" si="2"/>
        <v>20378670.780000001</v>
      </c>
      <c r="G40" s="143">
        <f t="shared" si="2"/>
        <v>693818.8200000003</v>
      </c>
    </row>
    <row r="41" spans="1:7" x14ac:dyDescent="0.25">
      <c r="A41" s="54"/>
      <c r="B41" s="143"/>
      <c r="C41" s="143"/>
      <c r="D41" s="143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Normal="100" workbookViewId="0">
      <selection activeCell="D79" sqref="D7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398</v>
      </c>
      <c r="B1" s="205"/>
      <c r="C1" s="205"/>
      <c r="D1" s="205"/>
      <c r="E1" s="205"/>
      <c r="F1" s="205"/>
      <c r="G1" s="20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93" t="s">
        <v>6</v>
      </c>
      <c r="B7" s="201" t="s">
        <v>304</v>
      </c>
      <c r="C7" s="202"/>
      <c r="D7" s="202"/>
      <c r="E7" s="202"/>
      <c r="F7" s="203"/>
      <c r="G7" s="197" t="s">
        <v>401</v>
      </c>
    </row>
    <row r="8" spans="1:7" ht="30" x14ac:dyDescent="0.25">
      <c r="A8" s="194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6"/>
    </row>
    <row r="9" spans="1:7" ht="16.5" customHeight="1" x14ac:dyDescent="0.25">
      <c r="A9" s="26" t="s">
        <v>403</v>
      </c>
      <c r="B9" s="145">
        <f>SUM(B10,B19,B27,B37)</f>
        <v>17739091.649999999</v>
      </c>
      <c r="C9" s="145">
        <f t="shared" ref="C9:G9" si="0">SUM(C10,C19,C27,C37)</f>
        <v>3688798.8500000006</v>
      </c>
      <c r="D9" s="145">
        <f t="shared" si="0"/>
        <v>21427890.5</v>
      </c>
      <c r="E9" s="145">
        <f t="shared" si="0"/>
        <v>20734071.679999996</v>
      </c>
      <c r="F9" s="145">
        <f t="shared" si="0"/>
        <v>20378670.779999997</v>
      </c>
      <c r="G9" s="145">
        <f t="shared" si="0"/>
        <v>693818.82000000146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708977.37</v>
      </c>
      <c r="D10" s="118">
        <f t="shared" si="1"/>
        <v>3559577.5900000003</v>
      </c>
      <c r="E10" s="118">
        <f t="shared" si="1"/>
        <v>3451047.63</v>
      </c>
      <c r="F10" s="118">
        <f t="shared" si="1"/>
        <v>3388150.31</v>
      </c>
      <c r="G10" s="118">
        <f t="shared" si="1"/>
        <v>108529.96000000043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4">
        <v>2850600.22</v>
      </c>
      <c r="C15" s="181">
        <v>708977.37</v>
      </c>
      <c r="D15" s="180">
        <v>3559577.5900000003</v>
      </c>
      <c r="E15" s="181">
        <v>3451047.63</v>
      </c>
      <c r="F15" s="181">
        <v>3388150.31</v>
      </c>
      <c r="G15" s="180">
        <v>108529.96000000043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2979821.4800000004</v>
      </c>
      <c r="D19" s="118">
        <f t="shared" si="2"/>
        <v>17868312.91</v>
      </c>
      <c r="E19" s="118">
        <f t="shared" si="2"/>
        <v>17283024.049999997</v>
      </c>
      <c r="F19" s="118">
        <f t="shared" si="2"/>
        <v>16990520.469999999</v>
      </c>
      <c r="G19" s="118">
        <f t="shared" si="2"/>
        <v>585288.86000000103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4">
        <v>335337.76</v>
      </c>
      <c r="C21" s="183">
        <v>12259.11</v>
      </c>
      <c r="D21" s="182">
        <v>347596.87</v>
      </c>
      <c r="E21" s="183">
        <v>320891.8</v>
      </c>
      <c r="F21" s="183">
        <v>312293.90999999997</v>
      </c>
      <c r="G21" s="182">
        <v>26705.070000000007</v>
      </c>
    </row>
    <row r="22" spans="1:7" x14ac:dyDescent="0.25">
      <c r="A22" s="76" t="s">
        <v>416</v>
      </c>
      <c r="B22" s="144">
        <v>1554266.92</v>
      </c>
      <c r="C22" s="183">
        <v>588.61</v>
      </c>
      <c r="D22" s="182">
        <v>1554855.53</v>
      </c>
      <c r="E22" s="183">
        <v>1531376.18</v>
      </c>
      <c r="F22" s="183">
        <v>1493506.52</v>
      </c>
      <c r="G22" s="182">
        <v>23479.350000000093</v>
      </c>
    </row>
    <row r="23" spans="1:7" x14ac:dyDescent="0.25">
      <c r="A23" s="76" t="s">
        <v>417</v>
      </c>
      <c r="B23" s="146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</row>
    <row r="24" spans="1:7" x14ac:dyDescent="0.25">
      <c r="A24" s="76" t="s">
        <v>418</v>
      </c>
      <c r="B24" s="144">
        <v>3387990.29</v>
      </c>
      <c r="C24" s="183">
        <v>-281419.19</v>
      </c>
      <c r="D24" s="182">
        <v>3106571.1</v>
      </c>
      <c r="E24" s="183">
        <v>3048851.3</v>
      </c>
      <c r="F24" s="183">
        <v>2958504.42</v>
      </c>
      <c r="G24" s="182">
        <v>57719.800000000279</v>
      </c>
    </row>
    <row r="25" spans="1:7" x14ac:dyDescent="0.25">
      <c r="A25" s="76" t="s">
        <v>419</v>
      </c>
      <c r="B25" s="144">
        <v>9610896.4600000009</v>
      </c>
      <c r="C25" s="183">
        <v>3248392.95</v>
      </c>
      <c r="D25" s="182">
        <v>12859289.41</v>
      </c>
      <c r="E25" s="183">
        <v>12381904.77</v>
      </c>
      <c r="F25" s="183">
        <v>12226215.619999999</v>
      </c>
      <c r="G25" s="182">
        <v>477384.6400000006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7"/>
      <c r="C42" s="147"/>
      <c r="D42" s="147"/>
      <c r="E42" s="147"/>
      <c r="F42" s="147"/>
      <c r="G42" s="147"/>
    </row>
    <row r="43" spans="1:7" x14ac:dyDescent="0.25">
      <c r="A43" s="3" t="s">
        <v>436</v>
      </c>
      <c r="B43" s="148">
        <f>SUM(B44,B53,B61,B71)</f>
        <v>0</v>
      </c>
      <c r="C43" s="148">
        <f t="shared" ref="C43:G43" si="5">SUM(C44,C53,C61,C71)</f>
        <v>0</v>
      </c>
      <c r="D43" s="148">
        <f t="shared" si="5"/>
        <v>0</v>
      </c>
      <c r="E43" s="148">
        <f t="shared" si="5"/>
        <v>0</v>
      </c>
      <c r="F43" s="148">
        <f t="shared" si="5"/>
        <v>0</v>
      </c>
      <c r="G43" s="148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49"/>
      <c r="C76" s="149"/>
      <c r="D76" s="149"/>
      <c r="E76" s="149"/>
      <c r="F76" s="149"/>
      <c r="G76" s="149"/>
    </row>
    <row r="77" spans="1:7" x14ac:dyDescent="0.25">
      <c r="A77" s="3" t="s">
        <v>385</v>
      </c>
      <c r="B77" s="148">
        <f>B43+B9</f>
        <v>17739091.649999999</v>
      </c>
      <c r="C77" s="148">
        <f t="shared" ref="C77:G77" si="10">C43+C9</f>
        <v>3688798.8500000006</v>
      </c>
      <c r="D77" s="148">
        <f t="shared" si="10"/>
        <v>21427890.5</v>
      </c>
      <c r="E77" s="148">
        <f t="shared" si="10"/>
        <v>20734071.679999996</v>
      </c>
      <c r="F77" s="148">
        <f t="shared" si="10"/>
        <v>20378670.779999997</v>
      </c>
      <c r="G77" s="148">
        <f t="shared" si="10"/>
        <v>693818.82000000146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E13" sqref="E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8" t="s">
        <v>437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93" t="s">
        <v>439</v>
      </c>
      <c r="B7" s="196" t="s">
        <v>304</v>
      </c>
      <c r="C7" s="196"/>
      <c r="D7" s="196"/>
      <c r="E7" s="196"/>
      <c r="F7" s="196"/>
      <c r="G7" s="196" t="s">
        <v>305</v>
      </c>
    </row>
    <row r="8" spans="1:7" ht="30" x14ac:dyDescent="0.25">
      <c r="A8" s="194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06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13881476.390000001</v>
      </c>
      <c r="F9" s="115">
        <f t="shared" si="0"/>
        <v>13579507.49</v>
      </c>
      <c r="G9" s="115">
        <f t="shared" si="0"/>
        <v>372095.58999999985</v>
      </c>
    </row>
    <row r="10" spans="1:7" x14ac:dyDescent="0.25">
      <c r="A10" s="57" t="s">
        <v>441</v>
      </c>
      <c r="B10" s="141">
        <v>14253571.98</v>
      </c>
      <c r="C10" s="141">
        <v>0</v>
      </c>
      <c r="D10" s="184">
        <v>14253571.98</v>
      </c>
      <c r="E10" s="185">
        <v>13881476.390000001</v>
      </c>
      <c r="F10" s="185">
        <v>13579507.49</v>
      </c>
      <c r="G10" s="184">
        <v>372095.58999999985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13881476.390000001</v>
      </c>
      <c r="F33" s="115">
        <f t="shared" si="8"/>
        <v>13579507.49</v>
      </c>
      <c r="G33" s="115">
        <f t="shared" si="8"/>
        <v>372095.58999999985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2026-02-04T18:09:50Z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